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hild Care Spaces per 100 child" sheetId="1" r:id="rId4"/>
    <sheet name="Assumptions" sheetId="2" r:id="rId5"/>
  </sheets>
</workbook>
</file>

<file path=xl/sharedStrings.xml><?xml version="1.0" encoding="utf-8"?>
<sst xmlns="http://schemas.openxmlformats.org/spreadsheetml/2006/main" uniqueCount="121">
  <si>
    <t>BC Child Care Spaces and Child Populations 2018, 2020, 2026</t>
  </si>
  <si>
    <t>SD number</t>
  </si>
  <si>
    <t>District</t>
  </si>
  <si>
    <t>Also known as</t>
  </si>
  <si>
    <t>Year</t>
  </si>
  <si>
    <t>Listed in CCOF</t>
  </si>
  <si>
    <t>Facilities</t>
  </si>
  <si>
    <t>Under-3 spaces receiving CCOF/CCFRI funding</t>
  </si>
  <si>
    <t>30mo-SA spaces receiving CCOF/CCFRI funding</t>
  </si>
  <si>
    <t>Preschool spaces receiving CCOF/CCFRI funding</t>
  </si>
  <si>
    <t>School-age spaces receiving CCOF/CCFRI funding</t>
  </si>
  <si>
    <t>Multi-age spaces receiving CCOF/CCFRI funding</t>
  </si>
  <si>
    <t>Family spaces receiving CCOF/CCFRI funding</t>
  </si>
  <si>
    <t>Total spaces in the district, all care types, receiving CCOF / CCFRI</t>
  </si>
  <si>
    <t>Child Population 0-2</t>
  </si>
  <si>
    <t>Child Population 3-4</t>
  </si>
  <si>
    <t>Child Population 5-12</t>
  </si>
  <si>
    <t>Child Population 0-12</t>
  </si>
  <si>
    <t>Spaces per 100  children (Group 0 - 36 months)</t>
  </si>
  <si>
    <t>Spaces per 100 children, under 3 (Group under 36 months, PLUS 2 per family child care facility, PLUS 3 per multi-age licence)</t>
  </si>
  <si>
    <t>Spaces per 100 children, ages 3-4 (Group 30 months to school age PLUS preschool)</t>
  </si>
  <si>
    <t>Spaces per 100 children, ages 3-4 (Group 30 months to school age only, EXCLUDES preschool)</t>
  </si>
  <si>
    <t>Spaces per 100 children, ages 3-4 (Group 30 months to school age + preschool, PLUS 5 per family child care facility, PLUS 5 per multi-age licence)</t>
  </si>
  <si>
    <t>Spaces per 100 children (School aged care)</t>
  </si>
  <si>
    <t>Spaces per 100 children, ages 0-12 (Family child care AND group multi-age combined)</t>
  </si>
  <si>
    <t>All spaces per 100 children (aged 0-12)</t>
  </si>
  <si>
    <t>Spaces per 100 children, ages 0-5 (Family child care spaces only)</t>
  </si>
  <si>
    <t>Spaces per 100 children, ages 3-4 (Group 30 months to school age PLUS preschool) - repeat of column T</t>
  </si>
  <si>
    <t>Family child care LICENSES (CCOF count)</t>
  </si>
  <si>
    <t>Multi-age LICENSES</t>
  </si>
  <si>
    <t>Child Population 0-5 (ages 0,1,2,3,4 and 5)</t>
  </si>
  <si>
    <t>BC</t>
  </si>
  <si>
    <t>BRITISH COLUMBIA</t>
  </si>
  <si>
    <t>yes</t>
  </si>
  <si>
    <t>Southeast Kootenay</t>
  </si>
  <si>
    <t>Rocky Mountain</t>
  </si>
  <si>
    <t>Kootenay Lake</t>
  </si>
  <si>
    <t>Arrow Lakes</t>
  </si>
  <si>
    <t>Revelstoke</t>
  </si>
  <si>
    <t>Kootenay-Columbia</t>
  </si>
  <si>
    <t>Vernon</t>
  </si>
  <si>
    <t>Central Okanagan</t>
  </si>
  <si>
    <t>Cariboo-Chilcotin</t>
  </si>
  <si>
    <t>Cariboo - Chilcotin</t>
  </si>
  <si>
    <t>Quesnel</t>
  </si>
  <si>
    <t>Chilliwack</t>
  </si>
  <si>
    <t>Abbotsford</t>
  </si>
  <si>
    <t>Langley</t>
  </si>
  <si>
    <t>Surrey</t>
  </si>
  <si>
    <t>Delta</t>
  </si>
  <si>
    <t>Richmond</t>
  </si>
  <si>
    <t>Vancouver</t>
  </si>
  <si>
    <t>New Westminster</t>
  </si>
  <si>
    <t>Burnaby</t>
  </si>
  <si>
    <t>Maple Ridge-Pitt Meadows</t>
  </si>
  <si>
    <t>Coquitlam</t>
  </si>
  <si>
    <t>North Vancouver</t>
  </si>
  <si>
    <t>West Vancouver</t>
  </si>
  <si>
    <t>Sunshine Coast</t>
  </si>
  <si>
    <t>qathet</t>
  </si>
  <si>
    <t>Powell River</t>
  </si>
  <si>
    <t>Sea to Sky</t>
  </si>
  <si>
    <t>Central Coast</t>
  </si>
  <si>
    <t>Haida Gwaii</t>
  </si>
  <si>
    <t>Haida Qwaii/Queen Charlotte</t>
  </si>
  <si>
    <t>Boundary</t>
  </si>
  <si>
    <t>Prince Rupert</t>
  </si>
  <si>
    <t>Okanagan Similkameen</t>
  </si>
  <si>
    <t>Bulkley Valley</t>
  </si>
  <si>
    <t>Prince George</t>
  </si>
  <si>
    <t>Nicola-Similkameen</t>
  </si>
  <si>
    <t>Nicola - Similkameen</t>
  </si>
  <si>
    <t>Peace River South</t>
  </si>
  <si>
    <t>Peace River North</t>
  </si>
  <si>
    <t>Greater Victoria</t>
  </si>
  <si>
    <t>Sooke</t>
  </si>
  <si>
    <t>Saanich</t>
  </si>
  <si>
    <t>Gulf Islands</t>
  </si>
  <si>
    <t>Okanagan Skaha</t>
  </si>
  <si>
    <t>Nanaimo-Ladysmith</t>
  </si>
  <si>
    <t>Qualicum</t>
  </si>
  <si>
    <t>Pacific Rim</t>
  </si>
  <si>
    <t>Alberni</t>
  </si>
  <si>
    <t>Comox Valley</t>
  </si>
  <si>
    <t>Campbell River</t>
  </si>
  <si>
    <t>Kamloops-Thompson</t>
  </si>
  <si>
    <t>Kamloops/Thompson</t>
  </si>
  <si>
    <t>Gold Trail</t>
  </si>
  <si>
    <t>Mission</t>
  </si>
  <si>
    <t>Fraser-Cascade</t>
  </si>
  <si>
    <t>Fraser - Cascade</t>
  </si>
  <si>
    <t>Cowichan Valley</t>
  </si>
  <si>
    <t>Fort Nelson</t>
  </si>
  <si>
    <t>Coast Mountains</t>
  </si>
  <si>
    <t>K̓wsaltktnéws ne Secwepemcúl’ecw</t>
  </si>
  <si>
    <t>Okanagan - Shuswap</t>
  </si>
  <si>
    <t>Vancouver Island West</t>
  </si>
  <si>
    <t>Vancouver Island North</t>
  </si>
  <si>
    <t>Stikine</t>
  </si>
  <si>
    <t>Nechako Lakes</t>
  </si>
  <si>
    <t>Nisga'a</t>
  </si>
  <si>
    <t>no</t>
  </si>
  <si>
    <t>How the mixed-age pools are split across age bands</t>
  </si>
  <si>
    <t>Family child care spaces assigned to children UNDER 3, per facility</t>
  </si>
  <si>
    <t>Multi-age spaces assigned to children UNDER 3, per licence</t>
  </si>
  <si>
    <t>Family child care spaces assigned to children AGED 3-4, per facility</t>
  </si>
  <si>
    <t>Children per multi-age licence (unless otherwise stated)</t>
  </si>
  <si>
    <t>Multi-age spaces assigned to children AGED 3-4, per licence</t>
  </si>
  <si>
    <t>Change any number in column B and columns S, V and Z on Sheet 1 recalculate.</t>
  </si>
  <si>
    <t>WHY THESE COLUMNS ARE NEEDED</t>
  </si>
  <si>
    <t>Family child care and group multi-age licences serve the whole 0-12 range under one licence, so the raw data cannot say how many of their spaces hold an infant and how many hold a four-year-old. Columns R, T, U and W therefore count only GROUP care of a named age type, and leave family and multi-age out entirely. That understates coverage in every band. Columns S, V and Z put the mixed-age capacity back in, on stated assumptions.</t>
  </si>
  <si>
    <t>WHAT THE ASSUMPTIONS IMPLY</t>
  </si>
  <si>
    <t>A family child care licence is for 7 children; 1,195 of the 1,344 licensed family facilities in the 2020 FOI hold exactly 7. Assigning 2 under-3 and 5 aged 3-4 uses the full licence and leaves nothing for school-age children. A multi-age licence is for 8 children; 558 of 649 multi-age facilities in the 2020 FOI hold exactly 8, and the 16s, 24s and 32s are facilities running two, three or four multi-age groups. Assigning 3 under-3 and 5 aged 3-4 likewise uses the whole licence.  It is likely that some of the care available in Multi-age and Family care is being used for school aged children.</t>
  </si>
  <si>
    <t>Both splits therefore allocate 100% of family and multi-age capacity to children under five and none to school-age children. That is a deliberate choice and it is the conservative one for the argument being made: it maximises measured under-five coverage and leaves column W, school-age coverage, at its lowest defensible level. If some of that capacity does serve school-age children, under-five coverage is lower than columns S and V show and school-age coverage is higher than column W shows.</t>
  </si>
  <si>
    <t>WHERE THE INPUTS COME FROM</t>
  </si>
  <si>
    <t>Family child care facilities (column AB)</t>
  </si>
  <si>
    <t>Counted directly in the CCOF district series. Note that CCOF files in-home multi-age under family child care: 9,636 licensed family spaces plus 2,986 in-home multi-age in the 2020 FOI comes to 12,622, against CCOF's 12,672.</t>
  </si>
  <si>
    <t>Multi-age licences (column AC)</t>
  </si>
  <si>
    <t>Not published. Derived as multi-age spaces divided by 8, which counts licensed multi-age GROUPS rather than buildings - the right unit here, since a facility with 16 multi-age spaces runs two groups of eight.</t>
  </si>
  <si>
    <t>Child population 0-5 (column AD)</t>
  </si>
  <si>
    <t>BC Stats P.E.O.P.L.E., ages 0 to 5 inclusive - six single-year cohorts, not "under five". Estimates for 2018 and 2020, projection for 2026.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</si>
</sst>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9"/>
      <color indexed="9"/>
      <name val="Helvetica Neue"/>
    </font>
    <font>
      <b val="1"/>
      <sz val="10"/>
      <color indexed="8"/>
      <name val="Helvetica Neue"/>
    </font>
    <font>
      <b val="1"/>
      <sz val="13"/>
      <color indexed="8"/>
      <name val="Helvetica Neue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9"/>
        <bgColor auto="1"/>
      </patternFill>
    </fill>
  </fills>
  <borders count="2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/>
      <top/>
      <bottom style="thin">
        <color indexed="14"/>
      </bottom>
      <diagonal/>
    </border>
    <border>
      <left/>
      <right/>
      <top/>
      <bottom style="thin">
        <color indexed="14"/>
      </bottom>
      <diagonal/>
    </border>
    <border>
      <left/>
      <right style="thin">
        <color indexed="10"/>
      </right>
      <top/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medium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7"/>
      </bottom>
      <diagonal/>
    </border>
    <border>
      <left style="thin">
        <color indexed="11"/>
      </left>
      <right style="thin">
        <color indexed="14"/>
      </right>
      <top style="medium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7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medium">
        <color indexed="17"/>
      </top>
      <bottom style="thin">
        <color indexed="17"/>
      </bottom>
      <diagonal/>
    </border>
    <border>
      <left style="thin">
        <color indexed="14"/>
      </left>
      <right style="thin">
        <color indexed="17"/>
      </right>
      <top style="medium">
        <color indexed="17"/>
      </top>
      <bottom style="thin">
        <color indexed="17"/>
      </bottom>
      <diagonal/>
    </border>
    <border>
      <left style="thin">
        <color indexed="14"/>
      </left>
      <right style="thin">
        <color indexed="14"/>
      </right>
      <top style="thin">
        <color indexed="17"/>
      </top>
      <bottom style="thin">
        <color indexed="1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8"/>
      </bottom>
      <diagonal/>
    </border>
    <border>
      <left style="thin">
        <color indexed="10"/>
      </left>
      <right style="thin">
        <color indexed="18"/>
      </right>
      <top style="thin">
        <color indexed="10"/>
      </top>
      <bottom style="thin">
        <color indexed="1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horizontal="center" vertical="top" wrapText="1"/>
    </xf>
    <xf numFmtId="49" fontId="3" fillId="3" borderId="6" applyNumberFormat="1" applyFont="1" applyFill="1" applyBorder="1" applyAlignment="1" applyProtection="0">
      <alignment horizontal="center" vertical="top" wrapText="1"/>
    </xf>
    <xf numFmtId="49" fontId="3" fillId="3" borderId="7" applyNumberFormat="1" applyFont="1" applyFill="1" applyBorder="1" applyAlignment="1" applyProtection="0">
      <alignment horizontal="center" vertical="top" wrapText="1"/>
    </xf>
    <xf numFmtId="49" fontId="3" fillId="3" borderId="8" applyNumberFormat="1" applyFont="1" applyFill="1" applyBorder="1" applyAlignment="1" applyProtection="0">
      <alignment horizontal="center" vertical="top" wrapText="1"/>
    </xf>
    <xf numFmtId="49" fontId="3" fillId="3" borderId="9" applyNumberFormat="1" applyFont="1" applyFill="1" applyBorder="1" applyAlignment="1" applyProtection="0">
      <alignment horizontal="center" vertical="top" wrapText="1"/>
    </xf>
    <xf numFmtId="49" fontId="4" fillId="4" borderId="10" applyNumberFormat="1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/>
    </xf>
    <xf numFmtId="0" fontId="0" fillId="2" borderId="11" applyNumberFormat="1" applyFont="1" applyFill="1" applyBorder="1" applyAlignment="1" applyProtection="0">
      <alignment vertical="top"/>
    </xf>
    <xf numFmtId="0" fontId="0" fillId="5" borderId="11" applyNumberFormat="1" applyFont="1" applyFill="1" applyBorder="1" applyAlignment="1" applyProtection="0">
      <alignment vertical="top"/>
    </xf>
    <xf numFmtId="0" fontId="0" fillId="5" borderId="11" applyNumberFormat="1" applyFont="1" applyFill="1" applyBorder="1" applyAlignment="1" applyProtection="0">
      <alignment vertical="bottom"/>
    </xf>
    <xf numFmtId="0" fontId="0" fillId="2" borderId="11" applyNumberFormat="1" applyFont="1" applyFill="1" applyBorder="1" applyAlignment="1" applyProtection="0">
      <alignment vertical="bottom"/>
    </xf>
    <xf numFmtId="0" fontId="0" fillId="2" borderId="11" applyNumberFormat="1" applyFont="1" applyFill="1" applyBorder="1" applyAlignment="1" applyProtection="0">
      <alignment vertical="top" wrapText="1"/>
    </xf>
    <xf numFmtId="49" fontId="4" fillId="4" borderId="12" applyNumberFormat="1" applyFont="1" applyFill="1" applyBorder="1" applyAlignment="1" applyProtection="0">
      <alignment vertical="top"/>
    </xf>
    <xf numFmtId="49" fontId="4" fillId="4" borderId="13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vertical="top"/>
    </xf>
    <xf numFmtId="0" fontId="0" fillId="2" borderId="14" applyNumberFormat="1" applyFont="1" applyFill="1" applyBorder="1" applyAlignment="1" applyProtection="0">
      <alignment vertical="top"/>
    </xf>
    <xf numFmtId="0" fontId="0" fillId="5" borderId="14" applyNumberFormat="1" applyFont="1" applyFill="1" applyBorder="1" applyAlignment="1" applyProtection="0">
      <alignment vertical="top"/>
    </xf>
    <xf numFmtId="0" fontId="0" fillId="5" borderId="14" applyNumberFormat="1" applyFont="1" applyFill="1" applyBorder="1" applyAlignment="1" applyProtection="0">
      <alignment vertical="bottom"/>
    </xf>
    <xf numFmtId="0" fontId="0" fillId="2" borderId="14" applyNumberFormat="1" applyFont="1" applyFill="1" applyBorder="1" applyAlignment="1" applyProtection="0">
      <alignment vertical="bottom"/>
    </xf>
    <xf numFmtId="0" fontId="0" fillId="2" borderId="14" applyNumberFormat="1" applyFont="1" applyFill="1" applyBorder="1" applyAlignment="1" applyProtection="0">
      <alignment vertical="top" wrapText="1"/>
    </xf>
    <xf numFmtId="0" fontId="4" fillId="4" borderId="15" applyNumberFormat="1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0" fontId="0" fillId="2" borderId="16" applyNumberFormat="0" applyFont="1" applyFill="1" applyBorder="1" applyAlignment="1" applyProtection="0">
      <alignment vertical="top"/>
    </xf>
    <xf numFmtId="0" fontId="0" fillId="2" borderId="16" applyNumberFormat="1" applyFont="1" applyFill="1" applyBorder="1" applyAlignment="1" applyProtection="0">
      <alignment vertical="top"/>
    </xf>
    <xf numFmtId="0" fontId="0" fillId="5" borderId="16" applyNumberFormat="1" applyFont="1" applyFill="1" applyBorder="1" applyAlignment="1" applyProtection="0">
      <alignment vertical="top"/>
    </xf>
    <xf numFmtId="0" fontId="0" fillId="5" borderId="16" applyNumberFormat="1" applyFont="1" applyFill="1" applyBorder="1" applyAlignment="1" applyProtection="0">
      <alignment vertical="bottom"/>
    </xf>
    <xf numFmtId="0" fontId="0" fillId="2" borderId="16" applyNumberFormat="1" applyFont="1" applyFill="1" applyBorder="1" applyAlignment="1" applyProtection="0">
      <alignment vertical="bottom"/>
    </xf>
    <xf numFmtId="0" fontId="0" fillId="2" borderId="16" applyNumberFormat="1" applyFont="1" applyFill="1" applyBorder="1" applyAlignment="1" applyProtection="0">
      <alignment vertical="top" wrapText="1"/>
    </xf>
    <xf numFmtId="0" fontId="4" fillId="4" borderId="12" applyNumberFormat="1" applyFont="1" applyFill="1" applyBorder="1" applyAlignment="1" applyProtection="0">
      <alignment vertical="top"/>
    </xf>
    <xf numFmtId="0" fontId="4" fillId="4" borderId="13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0" fontId="0" fillId="2" borderId="17" applyNumberFormat="0" applyFont="1" applyFill="1" applyBorder="1" applyAlignment="1" applyProtection="0">
      <alignment vertical="top"/>
    </xf>
    <xf numFmtId="0" fontId="0" fillId="2" borderId="17" applyNumberFormat="1" applyFont="1" applyFill="1" applyBorder="1" applyAlignment="1" applyProtection="0">
      <alignment vertical="top"/>
    </xf>
    <xf numFmtId="0" fontId="0" fillId="5" borderId="17" applyNumberFormat="1" applyFont="1" applyFill="1" applyBorder="1" applyAlignment="1" applyProtection="0">
      <alignment vertical="top"/>
    </xf>
    <xf numFmtId="0" fontId="0" fillId="5" borderId="17" applyNumberFormat="1" applyFont="1" applyFill="1" applyBorder="1" applyAlignment="1" applyProtection="0">
      <alignment vertical="bottom"/>
    </xf>
    <xf numFmtId="0" fontId="0" fillId="2" borderId="17" applyNumberFormat="1" applyFont="1" applyFill="1" applyBorder="1" applyAlignment="1" applyProtection="0">
      <alignment vertical="bottom"/>
    </xf>
    <xf numFmtId="0" fontId="0" fillId="2" borderId="17" applyNumberFormat="1" applyFont="1" applyFill="1" applyBorder="1" applyAlignment="1" applyProtection="0">
      <alignment vertical="top" wrapText="1"/>
    </xf>
    <xf numFmtId="0" fontId="0" fillId="2" borderId="18" applyNumberFormat="1" applyFont="1" applyFill="1" applyBorder="1" applyAlignment="1" applyProtection="0">
      <alignment vertical="top" wrapText="1"/>
    </xf>
    <xf numFmtId="49" fontId="0" fillId="2" borderId="19" applyNumberFormat="1" applyFont="1" applyFill="1" applyBorder="1" applyAlignment="1" applyProtection="0">
      <alignment vertical="top"/>
    </xf>
    <xf numFmtId="0" fontId="0" fillId="2" borderId="19" applyNumberFormat="0" applyFont="1" applyFill="1" applyBorder="1" applyAlignment="1" applyProtection="0">
      <alignment vertical="top"/>
    </xf>
    <xf numFmtId="0" fontId="0" fillId="2" borderId="19" applyNumberFormat="1" applyFont="1" applyFill="1" applyBorder="1" applyAlignment="1" applyProtection="0">
      <alignment vertical="top"/>
    </xf>
    <xf numFmtId="0" fontId="0" fillId="5" borderId="19" applyNumberFormat="1" applyFont="1" applyFill="1" applyBorder="1" applyAlignment="1" applyProtection="0">
      <alignment vertical="top"/>
    </xf>
    <xf numFmtId="0" fontId="0" fillId="5" borderId="19" applyNumberFormat="1" applyFont="1" applyFill="1" applyBorder="1" applyAlignment="1" applyProtection="0">
      <alignment vertical="bottom"/>
    </xf>
    <xf numFmtId="0" fontId="0" fillId="2" borderId="19" applyNumberFormat="1" applyFont="1" applyFill="1" applyBorder="1" applyAlignment="1" applyProtection="0">
      <alignment vertical="bottom"/>
    </xf>
    <xf numFmtId="0" fontId="0" fillId="2" borderId="19" applyNumberFormat="1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top" wrapText="1"/>
    </xf>
    <xf numFmtId="49" fontId="5" fillId="2" borderId="20" applyNumberFormat="1" applyFont="1" applyFill="1" applyBorder="1" applyAlignment="1" applyProtection="0">
      <alignment vertical="top" wrapText="1"/>
    </xf>
    <xf numFmtId="0" fontId="0" fillId="2" borderId="20" applyNumberFormat="0" applyFont="1" applyFill="1" applyBorder="1" applyAlignment="1" applyProtection="0">
      <alignment vertical="top" wrapText="1"/>
    </xf>
    <xf numFmtId="0" fontId="0" borderId="20" applyNumberFormat="0" applyFont="1" applyFill="0" applyBorder="1" applyAlignment="1" applyProtection="0">
      <alignment vertical="top" wrapText="1"/>
    </xf>
    <xf numFmtId="0" fontId="0" fillId="2" borderId="21" applyNumberFormat="0" applyFont="1" applyFill="1" applyBorder="1" applyAlignment="1" applyProtection="0">
      <alignment vertical="top" wrapText="1"/>
    </xf>
    <xf numFmtId="49" fontId="0" fillId="2" borderId="22" applyNumberFormat="1" applyFont="1" applyFill="1" applyBorder="1" applyAlignment="1" applyProtection="0">
      <alignment vertical="top" wrapText="1"/>
    </xf>
    <xf numFmtId="0" fontId="4" fillId="6" borderId="23" applyNumberFormat="1" applyFont="1" applyFill="1" applyBorder="1" applyAlignment="1" applyProtection="0">
      <alignment vertical="top" wrapText="1"/>
    </xf>
    <xf numFmtId="0" fontId="0" borderId="24" applyNumberFormat="0" applyFont="1" applyFill="0" applyBorder="1" applyAlignment="1" applyProtection="0">
      <alignment vertical="top" wrapText="1"/>
    </xf>
    <xf numFmtId="0" fontId="0" fillId="2" borderId="25" applyNumberFormat="0" applyFont="1" applyFill="1" applyBorder="1" applyAlignment="1" applyProtection="0">
      <alignment vertical="top" wrapText="1"/>
    </xf>
    <xf numFmtId="49" fontId="0" fillId="2" borderId="20" applyNumberFormat="1" applyFont="1" applyFill="1" applyBorder="1" applyAlignment="1" applyProtection="0">
      <alignment vertical="top" wrapText="1"/>
    </xf>
    <xf numFmtId="49" fontId="4" fillId="2" borderId="20" applyNumberFormat="1" applyFont="1" applyFill="1" applyBorder="1" applyAlignment="1" applyProtection="0">
      <alignment vertical="top" wrapText="1"/>
    </xf>
    <xf numFmtId="0" fontId="4" fillId="2" borderId="20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235382"/>
      <rgbColor rgb="ff3f3f3f"/>
      <rgbColor rgb="ff7d7d7d"/>
      <rgbColor rgb="ffdbdbdb"/>
      <rgbColor rgb="ffffec98"/>
      <rgbColor rgb="ff525252"/>
      <rgbColor rgb="ffc9c0b4"/>
      <rgbColor rgb="fffdf2c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D182"/>
  <sheetViews>
    <sheetView workbookViewId="0" showGridLines="0" defaultGridColor="1"/>
  </sheetViews>
  <sheetFormatPr defaultColWidth="8.33333" defaultRowHeight="19.9" customHeight="1" outlineLevelRow="0" outlineLevelCol="0"/>
  <cols>
    <col min="1" max="1" width="10.3516" style="1" customWidth="1"/>
    <col min="2" max="2" width="21.8516" style="1" customWidth="1"/>
    <col min="3" max="3" width="15.5" style="1" customWidth="1"/>
    <col min="4" max="4" width="5.17188" style="1" customWidth="1"/>
    <col min="5" max="5" width="13.5" style="1" customWidth="1"/>
    <col min="6" max="6" width="8.5" style="1" customWidth="1"/>
    <col min="7" max="7" width="14" style="1" customWidth="1"/>
    <col min="8" max="8" width="14.8516" style="1" customWidth="1"/>
    <col min="9" max="9" width="15.6719" style="1" customWidth="1"/>
    <col min="10" max="10" width="16.6719" style="1" customWidth="1"/>
    <col min="11" max="11" width="15.1719" style="1" customWidth="1"/>
    <col min="12" max="12" width="12.8516" style="1" customWidth="1"/>
    <col min="13" max="13" width="11.5" style="1" customWidth="1"/>
    <col min="14" max="15" width="11.1719" style="1" customWidth="1"/>
    <col min="16" max="17" width="12" style="1" customWidth="1"/>
    <col min="18" max="30" width="15" style="1" customWidth="1"/>
    <col min="31" max="16384" width="8.3515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3"/>
      <c r="X1" s="3"/>
      <c r="Y1" s="4"/>
      <c r="Z1" s="4"/>
      <c r="AA1" s="4"/>
      <c r="AB1" s="5"/>
      <c r="AC1" s="6"/>
      <c r="AD1" s="7"/>
    </row>
    <row r="2" ht="101.7" customHeight="1">
      <c r="A2" t="s" s="8">
        <v>1</v>
      </c>
      <c r="B2" t="s" s="9">
        <v>2</v>
      </c>
      <c r="C2" t="s" s="9">
        <v>3</v>
      </c>
      <c r="D2" t="s" s="9">
        <v>4</v>
      </c>
      <c r="E2" t="s" s="9">
        <v>5</v>
      </c>
      <c r="F2" t="s" s="9">
        <v>6</v>
      </c>
      <c r="G2" t="s" s="9">
        <v>7</v>
      </c>
      <c r="H2" t="s" s="9">
        <v>8</v>
      </c>
      <c r="I2" t="s" s="9">
        <v>9</v>
      </c>
      <c r="J2" t="s" s="9">
        <v>10</v>
      </c>
      <c r="K2" t="s" s="9">
        <v>11</v>
      </c>
      <c r="L2" t="s" s="9">
        <v>12</v>
      </c>
      <c r="M2" t="s" s="9">
        <v>13</v>
      </c>
      <c r="N2" t="s" s="9">
        <v>14</v>
      </c>
      <c r="O2" t="s" s="9">
        <v>15</v>
      </c>
      <c r="P2" t="s" s="9">
        <v>16</v>
      </c>
      <c r="Q2" t="s" s="9">
        <v>17</v>
      </c>
      <c r="R2" t="s" s="9">
        <v>18</v>
      </c>
      <c r="S2" t="s" s="9">
        <v>19</v>
      </c>
      <c r="T2" t="s" s="9">
        <v>20</v>
      </c>
      <c r="U2" t="s" s="9">
        <v>21</v>
      </c>
      <c r="V2" t="s" s="9">
        <v>22</v>
      </c>
      <c r="W2" t="s" s="9">
        <v>23</v>
      </c>
      <c r="X2" t="s" s="9">
        <v>24</v>
      </c>
      <c r="Y2" t="s" s="9">
        <v>25</v>
      </c>
      <c r="Z2" t="s" s="9">
        <v>26</v>
      </c>
      <c r="AA2" t="s" s="9">
        <v>27</v>
      </c>
      <c r="AB2" t="s" s="10">
        <v>28</v>
      </c>
      <c r="AC2" t="s" s="11">
        <v>29</v>
      </c>
      <c r="AD2" t="s" s="12">
        <v>30</v>
      </c>
    </row>
    <row r="3" ht="20.25" customHeight="1">
      <c r="A3" t="s" s="13">
        <v>31</v>
      </c>
      <c r="B3" t="s" s="14">
        <v>32</v>
      </c>
      <c r="C3" s="15"/>
      <c r="D3" s="16">
        <v>2018</v>
      </c>
      <c r="E3" t="s" s="14">
        <v>33</v>
      </c>
      <c r="F3" s="16">
        <v>4633</v>
      </c>
      <c r="G3" s="16">
        <v>12250</v>
      </c>
      <c r="H3" s="16">
        <v>32597</v>
      </c>
      <c r="I3" s="16">
        <v>18641</v>
      </c>
      <c r="J3" s="16">
        <v>34645</v>
      </c>
      <c r="K3" s="16">
        <v>3151</v>
      </c>
      <c r="L3" s="16">
        <v>11454</v>
      </c>
      <c r="M3" s="16">
        <v>112738</v>
      </c>
      <c r="N3" s="16">
        <v>136844</v>
      </c>
      <c r="O3" s="16">
        <v>94352</v>
      </c>
      <c r="P3" s="16">
        <v>390931</v>
      </c>
      <c r="Q3" s="16">
        <v>622127</v>
      </c>
      <c r="R3" s="16">
        <v>9</v>
      </c>
      <c r="S3" s="17">
        <f>IF(N3=0,"",ROUND(100*(G3+'Assumptions'!$B$3*AB3+'Assumptions'!$B$4*AC3)/N3,1))</f>
        <v>12.1</v>
      </c>
      <c r="T3" s="16">
        <v>54.3</v>
      </c>
      <c r="U3" s="16">
        <v>34.5</v>
      </c>
      <c r="V3" s="18">
        <f>IF(O3=0,"",ROUND(100*(H3+I3+'Assumptions'!$B$5*AB3+'Assumptions'!$B$7*AC3)/O3,1))</f>
        <v>64.8</v>
      </c>
      <c r="W3" s="17">
        <v>8.9</v>
      </c>
      <c r="X3" s="16">
        <v>2.3</v>
      </c>
      <c r="Y3" s="19">
        <v>18.1</v>
      </c>
      <c r="Z3" s="19">
        <f>IF(AD3=0,"",ROUND(100*L3/AD3,1))</f>
        <v>4.1</v>
      </c>
      <c r="AA3" s="19">
        <v>54.3</v>
      </c>
      <c r="AB3" s="20">
        <v>1593</v>
      </c>
      <c r="AC3" s="20">
        <f>K3/'Assumptions'!$B$6</f>
        <v>393.875</v>
      </c>
      <c r="AD3" s="20">
        <v>279340</v>
      </c>
    </row>
    <row r="4" ht="20.05" customHeight="1">
      <c r="A4" t="s" s="21">
        <v>31</v>
      </c>
      <c r="B4" t="s" s="14">
        <v>32</v>
      </c>
      <c r="C4" s="15"/>
      <c r="D4" s="16">
        <v>2020</v>
      </c>
      <c r="E4" t="s" s="14">
        <v>33</v>
      </c>
      <c r="F4" s="16">
        <v>4999</v>
      </c>
      <c r="G4" s="16">
        <v>14933</v>
      </c>
      <c r="H4" s="16">
        <v>37706</v>
      </c>
      <c r="I4" s="16">
        <v>18111</v>
      </c>
      <c r="J4" s="16">
        <v>37779</v>
      </c>
      <c r="K4" s="16">
        <v>3537</v>
      </c>
      <c r="L4" s="16">
        <v>12672</v>
      </c>
      <c r="M4" s="16">
        <v>124738</v>
      </c>
      <c r="N4" s="16">
        <v>133360</v>
      </c>
      <c r="O4" s="16">
        <v>95807</v>
      </c>
      <c r="P4" s="16">
        <v>401896</v>
      </c>
      <c r="Q4" s="16">
        <v>631063</v>
      </c>
      <c r="R4" s="16">
        <v>11.2</v>
      </c>
      <c r="S4" s="17">
        <f>IF(N4=0,"",ROUND(100*(G4+'Assumptions'!$B$3*AB4+'Assumptions'!$B$4*AC4)/N4,1))</f>
        <v>14.8</v>
      </c>
      <c r="T4" s="16">
        <v>58.3</v>
      </c>
      <c r="U4" s="16">
        <v>39.4</v>
      </c>
      <c r="V4" s="18">
        <f>IF(O4=0,"",ROUND(100*(H4+I4+'Assumptions'!$B$5*AB4+'Assumptions'!$B$7*AC4)/O4,1))</f>
        <v>69.7</v>
      </c>
      <c r="W4" s="17">
        <v>9.4</v>
      </c>
      <c r="X4" s="16">
        <v>2.6</v>
      </c>
      <c r="Y4" s="19">
        <v>19.8</v>
      </c>
      <c r="Z4" s="19">
        <f>IF(AD4=0,"",ROUND(100*L4/AD4,1))</f>
        <v>4.6</v>
      </c>
      <c r="AA4" s="19">
        <v>58.3</v>
      </c>
      <c r="AB4" s="20">
        <v>1752</v>
      </c>
      <c r="AC4" s="20">
        <f>K4/'Assumptions'!$B$6</f>
        <v>442.125</v>
      </c>
      <c r="AD4" s="20">
        <v>278038</v>
      </c>
    </row>
    <row r="5" ht="20.05" customHeight="1">
      <c r="A5" t="s" s="22">
        <v>31</v>
      </c>
      <c r="B5" t="s" s="23">
        <v>32</v>
      </c>
      <c r="C5" s="24"/>
      <c r="D5" s="25">
        <v>2026</v>
      </c>
      <c r="E5" t="s" s="23">
        <v>33</v>
      </c>
      <c r="F5" s="25">
        <v>6391</v>
      </c>
      <c r="G5" s="25">
        <v>29733</v>
      </c>
      <c r="H5" s="25">
        <v>63426</v>
      </c>
      <c r="I5" s="25">
        <v>14534</v>
      </c>
      <c r="J5" s="25">
        <v>54433</v>
      </c>
      <c r="K5" s="25">
        <v>4877</v>
      </c>
      <c r="L5" s="25">
        <v>14054</v>
      </c>
      <c r="M5" s="25">
        <v>181057</v>
      </c>
      <c r="N5" s="25">
        <v>129907</v>
      </c>
      <c r="O5" s="25">
        <v>85332</v>
      </c>
      <c r="P5" s="25">
        <v>407016</v>
      </c>
      <c r="Q5" s="25">
        <v>622255</v>
      </c>
      <c r="R5" s="25">
        <v>22.9</v>
      </c>
      <c r="S5" s="26">
        <f>IF(N5=0,"",ROUND(100*(G5+'Assumptions'!$B$3*AB5+'Assumptions'!$B$4*AC5)/N5,1))</f>
        <v>27.2</v>
      </c>
      <c r="T5" s="25">
        <v>91.40000000000001</v>
      </c>
      <c r="U5" s="25">
        <v>74.3</v>
      </c>
      <c r="V5" s="27">
        <f>IF(O5=0,"",ROUND(100*(H5+I5+'Assumptions'!$B$5*AB5+'Assumptions'!$B$7*AC5)/O5,1))</f>
        <v>106</v>
      </c>
      <c r="W5" s="26">
        <v>13.4</v>
      </c>
      <c r="X5" s="25">
        <v>3</v>
      </c>
      <c r="Y5" s="28">
        <v>29.1</v>
      </c>
      <c r="Z5" s="28">
        <f>IF(AD5=0,"",ROUND(100*L5/AD5,1))</f>
        <v>5.4</v>
      </c>
      <c r="AA5" s="28">
        <v>91.40000000000001</v>
      </c>
      <c r="AB5" s="29">
        <v>1894</v>
      </c>
      <c r="AC5" s="29">
        <f>K5/'Assumptions'!$B$6</f>
        <v>609.625</v>
      </c>
      <c r="AD5" s="29">
        <v>259996</v>
      </c>
    </row>
    <row r="6" ht="20.05" customHeight="1">
      <c r="A6" s="30">
        <v>5</v>
      </c>
      <c r="B6" t="s" s="31">
        <v>34</v>
      </c>
      <c r="C6" s="32"/>
      <c r="D6" s="33">
        <v>2018</v>
      </c>
      <c r="E6" t="s" s="31">
        <v>33</v>
      </c>
      <c r="F6" s="33">
        <v>29</v>
      </c>
      <c r="G6" s="33">
        <v>64</v>
      </c>
      <c r="H6" s="33">
        <v>178</v>
      </c>
      <c r="I6" s="33">
        <v>96</v>
      </c>
      <c r="J6" s="33">
        <v>145</v>
      </c>
      <c r="K6" s="33">
        <v>48</v>
      </c>
      <c r="L6" s="33">
        <v>58</v>
      </c>
      <c r="M6" s="33">
        <v>589</v>
      </c>
      <c r="N6" s="33">
        <v>1285</v>
      </c>
      <c r="O6" s="33">
        <v>994</v>
      </c>
      <c r="P6" s="33">
        <v>3938</v>
      </c>
      <c r="Q6" s="33">
        <v>6217</v>
      </c>
      <c r="R6" s="33">
        <v>5</v>
      </c>
      <c r="S6" s="34">
        <f>IF(N6=0,"",ROUND(100*(G6+'Assumptions'!$B$3*AB6+'Assumptions'!$B$4*AC6)/N6,1))</f>
        <v>7.6</v>
      </c>
      <c r="T6" s="33">
        <v>27.6</v>
      </c>
      <c r="U6" s="33">
        <v>17.9</v>
      </c>
      <c r="V6" s="35">
        <f>IF(O6=0,"",ROUND(100*(H6+I6+'Assumptions'!$B$5*AB6+'Assumptions'!$B$7*AC6)/O6,1))</f>
        <v>34.6</v>
      </c>
      <c r="W6" s="34">
        <v>3.7</v>
      </c>
      <c r="X6" s="33">
        <v>1.7</v>
      </c>
      <c r="Y6" s="36">
        <v>9.5</v>
      </c>
      <c r="Z6" s="36">
        <f>IF(AD6=0,"",ROUND(100*L6/AD6,1))</f>
        <v>2.1</v>
      </c>
      <c r="AA6" s="36">
        <v>27.6</v>
      </c>
      <c r="AB6" s="37">
        <v>8</v>
      </c>
      <c r="AC6" s="37">
        <f>K6/'Assumptions'!$B$6</f>
        <v>6</v>
      </c>
      <c r="AD6" s="37">
        <v>2744</v>
      </c>
    </row>
    <row r="7" ht="20.05" customHeight="1">
      <c r="A7" s="38">
        <v>5</v>
      </c>
      <c r="B7" t="s" s="14">
        <v>34</v>
      </c>
      <c r="C7" s="15"/>
      <c r="D7" s="16">
        <v>2020</v>
      </c>
      <c r="E7" t="s" s="14">
        <v>33</v>
      </c>
      <c r="F7" s="16">
        <v>35</v>
      </c>
      <c r="G7" s="16">
        <v>64</v>
      </c>
      <c r="H7" s="16">
        <v>214</v>
      </c>
      <c r="I7" s="16">
        <v>116</v>
      </c>
      <c r="J7" s="16">
        <v>165</v>
      </c>
      <c r="K7" s="16">
        <v>64</v>
      </c>
      <c r="L7" s="16">
        <v>74</v>
      </c>
      <c r="M7" s="16">
        <v>697</v>
      </c>
      <c r="N7" s="16">
        <v>1194</v>
      </c>
      <c r="O7" s="16">
        <v>966</v>
      </c>
      <c r="P7" s="16">
        <v>4121</v>
      </c>
      <c r="Q7" s="16">
        <v>6281</v>
      </c>
      <c r="R7" s="16">
        <v>5.4</v>
      </c>
      <c r="S7" s="17">
        <f>IF(N7=0,"",ROUND(100*(G7+'Assumptions'!$B$3*AB7+'Assumptions'!$B$4*AC7)/N7,1))</f>
        <v>9</v>
      </c>
      <c r="T7" s="16">
        <v>34.2</v>
      </c>
      <c r="U7" s="16">
        <v>22.2</v>
      </c>
      <c r="V7" s="18">
        <f>IF(O7=0,"",ROUND(100*(H7+I7+'Assumptions'!$B$5*AB7+'Assumptions'!$B$7*AC7)/O7,1))</f>
        <v>43.5</v>
      </c>
      <c r="W7" s="17">
        <v>4</v>
      </c>
      <c r="X7" s="16">
        <v>2.2</v>
      </c>
      <c r="Y7" s="19">
        <v>11.1</v>
      </c>
      <c r="Z7" s="19">
        <f>IF(AD7=0,"",ROUND(100*L7/AD7,1))</f>
        <v>2.8</v>
      </c>
      <c r="AA7" s="19">
        <v>34.2</v>
      </c>
      <c r="AB7" s="20">
        <v>10</v>
      </c>
      <c r="AC7" s="20">
        <f>K7/'Assumptions'!$B$6</f>
        <v>8</v>
      </c>
      <c r="AD7" s="20">
        <v>2681</v>
      </c>
    </row>
    <row r="8" ht="20.05" customHeight="1">
      <c r="A8" s="39">
        <v>5</v>
      </c>
      <c r="B8" t="s" s="23">
        <v>34</v>
      </c>
      <c r="C8" s="24"/>
      <c r="D8" s="25">
        <v>2026</v>
      </c>
      <c r="E8" t="s" s="23">
        <v>33</v>
      </c>
      <c r="F8" s="25">
        <v>43</v>
      </c>
      <c r="G8" s="25">
        <v>106</v>
      </c>
      <c r="H8" s="25">
        <v>374</v>
      </c>
      <c r="I8" s="25">
        <v>124</v>
      </c>
      <c r="J8" s="25">
        <v>372</v>
      </c>
      <c r="K8" s="25">
        <v>69</v>
      </c>
      <c r="L8" s="25">
        <v>65</v>
      </c>
      <c r="M8" s="25">
        <v>1110</v>
      </c>
      <c r="N8" s="25">
        <v>1128</v>
      </c>
      <c r="O8" s="25">
        <v>745</v>
      </c>
      <c r="P8" s="25">
        <v>3926</v>
      </c>
      <c r="Q8" s="25">
        <v>5799</v>
      </c>
      <c r="R8" s="25">
        <v>9.4</v>
      </c>
      <c r="S8" s="26">
        <f>IF(N8=0,"",ROUND(100*(G8+'Assumptions'!$B$3*AB8+'Assumptions'!$B$4*AC8)/N8,1))</f>
        <v>13.3</v>
      </c>
      <c r="T8" s="25">
        <v>66.8</v>
      </c>
      <c r="U8" s="25">
        <v>50.2</v>
      </c>
      <c r="V8" s="27">
        <f>IF(O8=0,"",ROUND(100*(H8+I8+'Assumptions'!$B$5*AB8+'Assumptions'!$B$7*AC8)/O8,1))</f>
        <v>78.7</v>
      </c>
      <c r="W8" s="26">
        <v>9.5</v>
      </c>
      <c r="X8" s="25">
        <v>2.3</v>
      </c>
      <c r="Y8" s="28">
        <v>19.1</v>
      </c>
      <c r="Z8" s="28">
        <f>IF(AD8=0,"",ROUND(100*L8/AD8,1))</f>
        <v>2.9</v>
      </c>
      <c r="AA8" s="28">
        <v>66.8</v>
      </c>
      <c r="AB8" s="29">
        <v>9</v>
      </c>
      <c r="AC8" s="29">
        <f>K8/'Assumptions'!$B$6</f>
        <v>8.625</v>
      </c>
      <c r="AD8" s="29">
        <v>2278</v>
      </c>
    </row>
    <row r="9" ht="20.05" customHeight="1">
      <c r="A9" s="30">
        <v>6</v>
      </c>
      <c r="B9" t="s" s="31">
        <v>35</v>
      </c>
      <c r="C9" s="32"/>
      <c r="D9" s="33">
        <v>2018</v>
      </c>
      <c r="E9" t="s" s="31">
        <v>33</v>
      </c>
      <c r="F9" s="33">
        <v>20</v>
      </c>
      <c r="G9" s="33">
        <v>44</v>
      </c>
      <c r="H9" s="33">
        <v>90</v>
      </c>
      <c r="I9" s="33">
        <v>100</v>
      </c>
      <c r="J9" s="33">
        <v>73</v>
      </c>
      <c r="K9" s="33">
        <v>32</v>
      </c>
      <c r="L9" s="33">
        <v>79</v>
      </c>
      <c r="M9" s="33">
        <v>418</v>
      </c>
      <c r="N9" s="33">
        <v>754</v>
      </c>
      <c r="O9" s="33">
        <v>549</v>
      </c>
      <c r="P9" s="33">
        <v>2104</v>
      </c>
      <c r="Q9" s="33">
        <v>3407</v>
      </c>
      <c r="R9" s="33">
        <v>5.8</v>
      </c>
      <c r="S9" s="34">
        <f>IF(N9=0,"",ROUND(100*(G9+'Assumptions'!$B$3*AB9+'Assumptions'!$B$4*AC9)/N9,1))</f>
        <v>10.3</v>
      </c>
      <c r="T9" s="33">
        <v>34.6</v>
      </c>
      <c r="U9" s="33">
        <v>16.4</v>
      </c>
      <c r="V9" s="35">
        <f>IF(O9=0,"",ROUND(100*(H9+I9+'Assumptions'!$B$5*AB9+'Assumptions'!$B$7*AC9)/O9,1))</f>
        <v>48.3</v>
      </c>
      <c r="W9" s="34">
        <v>3.5</v>
      </c>
      <c r="X9" s="33">
        <v>3.3</v>
      </c>
      <c r="Y9" s="36">
        <v>12.3</v>
      </c>
      <c r="Z9" s="36">
        <f>IF(AD9=0,"",ROUND(100*L9/AD9,1))</f>
        <v>5.1</v>
      </c>
      <c r="AA9" s="36">
        <v>34.6</v>
      </c>
      <c r="AB9" s="37">
        <v>11</v>
      </c>
      <c r="AC9" s="37">
        <f>K9/'Assumptions'!$B$6</f>
        <v>4</v>
      </c>
      <c r="AD9" s="37">
        <v>1551</v>
      </c>
    </row>
    <row r="10" ht="20.05" customHeight="1">
      <c r="A10" s="38">
        <v>6</v>
      </c>
      <c r="B10" t="s" s="14">
        <v>35</v>
      </c>
      <c r="C10" s="15"/>
      <c r="D10" s="16">
        <v>2020</v>
      </c>
      <c r="E10" t="s" s="14">
        <v>33</v>
      </c>
      <c r="F10" s="16">
        <v>22</v>
      </c>
      <c r="G10" s="16">
        <v>56</v>
      </c>
      <c r="H10" s="16">
        <v>185</v>
      </c>
      <c r="I10" s="16">
        <v>80</v>
      </c>
      <c r="J10" s="16">
        <v>131</v>
      </c>
      <c r="K10" s="16">
        <v>32</v>
      </c>
      <c r="L10" s="16">
        <v>87</v>
      </c>
      <c r="M10" s="16">
        <v>571</v>
      </c>
      <c r="N10" s="16">
        <v>746</v>
      </c>
      <c r="O10" s="16">
        <v>535</v>
      </c>
      <c r="P10" s="16">
        <v>2286</v>
      </c>
      <c r="Q10" s="16">
        <v>3567</v>
      </c>
      <c r="R10" s="16">
        <v>7.5</v>
      </c>
      <c r="S10" s="17">
        <f>IF(N10=0,"",ROUND(100*(G10+'Assumptions'!$B$3*AB10+'Assumptions'!$B$4*AC10)/N10,1))</f>
        <v>12.3</v>
      </c>
      <c r="T10" s="16">
        <v>49.5</v>
      </c>
      <c r="U10" s="16">
        <v>34.6</v>
      </c>
      <c r="V10" s="18">
        <f>IF(O10=0,"",ROUND(100*(H10+I10+'Assumptions'!$B$5*AB10+'Assumptions'!$B$7*AC10)/O10,1))</f>
        <v>64.5</v>
      </c>
      <c r="W10" s="17">
        <v>5.7</v>
      </c>
      <c r="X10" s="16">
        <v>3.3</v>
      </c>
      <c r="Y10" s="19">
        <v>16</v>
      </c>
      <c r="Z10" s="19">
        <f>IF(AD10=0,"",ROUND(100*L10/AD10,1))</f>
        <v>5.6</v>
      </c>
      <c r="AA10" s="19">
        <v>49.5</v>
      </c>
      <c r="AB10" s="20">
        <v>12</v>
      </c>
      <c r="AC10" s="20">
        <f>K10/'Assumptions'!$B$6</f>
        <v>4</v>
      </c>
      <c r="AD10" s="20">
        <v>1559</v>
      </c>
    </row>
    <row r="11" ht="20.05" customHeight="1">
      <c r="A11" s="39">
        <v>6</v>
      </c>
      <c r="B11" t="s" s="23">
        <v>35</v>
      </c>
      <c r="C11" s="24"/>
      <c r="D11" s="25">
        <v>2026</v>
      </c>
      <c r="E11" t="s" s="23">
        <v>33</v>
      </c>
      <c r="F11" s="25">
        <v>34</v>
      </c>
      <c r="G11" s="25">
        <v>140</v>
      </c>
      <c r="H11" s="25">
        <v>529</v>
      </c>
      <c r="I11" s="25">
        <v>152</v>
      </c>
      <c r="J11" s="25">
        <v>324</v>
      </c>
      <c r="K11" s="25">
        <v>40</v>
      </c>
      <c r="L11" s="25">
        <v>80</v>
      </c>
      <c r="M11" s="25">
        <v>1265</v>
      </c>
      <c r="N11" s="25">
        <v>751</v>
      </c>
      <c r="O11" s="25">
        <v>453</v>
      </c>
      <c r="P11" s="25">
        <v>2259</v>
      </c>
      <c r="Q11" s="25">
        <v>3463</v>
      </c>
      <c r="R11" s="25">
        <v>18.6</v>
      </c>
      <c r="S11" s="26">
        <f>IF(N11=0,"",ROUND(100*(G11+'Assumptions'!$B$3*AB11+'Assumptions'!$B$4*AC11)/N11,1))</f>
        <v>23.6</v>
      </c>
      <c r="T11" s="25">
        <v>150.3</v>
      </c>
      <c r="U11" s="25">
        <v>116.8</v>
      </c>
      <c r="V11" s="27">
        <f>IF(O11=0,"",ROUND(100*(H11+I11+'Assumptions'!$B$5*AB11+'Assumptions'!$B$7*AC11)/O11,1))</f>
        <v>168</v>
      </c>
      <c r="W11" s="26">
        <v>14.3</v>
      </c>
      <c r="X11" s="25">
        <v>3.5</v>
      </c>
      <c r="Y11" s="28">
        <v>36.5</v>
      </c>
      <c r="Z11" s="28">
        <f>IF(AD11=0,"",ROUND(100*L11/AD11,1))</f>
        <v>5.6</v>
      </c>
      <c r="AA11" s="28">
        <v>150.3</v>
      </c>
      <c r="AB11" s="29">
        <v>11</v>
      </c>
      <c r="AC11" s="29">
        <f>K11/'Assumptions'!$B$6</f>
        <v>5</v>
      </c>
      <c r="AD11" s="29">
        <v>1440</v>
      </c>
    </row>
    <row r="12" ht="20.05" customHeight="1">
      <c r="A12" s="30">
        <v>8</v>
      </c>
      <c r="B12" t="s" s="31">
        <v>36</v>
      </c>
      <c r="C12" s="32"/>
      <c r="D12" s="33">
        <v>2018</v>
      </c>
      <c r="E12" t="s" s="31">
        <v>33</v>
      </c>
      <c r="F12" s="33">
        <v>32</v>
      </c>
      <c r="G12" s="33">
        <v>48</v>
      </c>
      <c r="H12" s="33">
        <v>251</v>
      </c>
      <c r="I12" s="33">
        <v>57</v>
      </c>
      <c r="J12" s="33">
        <v>182</v>
      </c>
      <c r="K12" s="33">
        <v>32</v>
      </c>
      <c r="L12" s="33">
        <v>76</v>
      </c>
      <c r="M12" s="33">
        <v>646</v>
      </c>
      <c r="N12" s="33">
        <v>988</v>
      </c>
      <c r="O12" s="33">
        <v>759</v>
      </c>
      <c r="P12" s="33">
        <v>3503</v>
      </c>
      <c r="Q12" s="33">
        <v>5250</v>
      </c>
      <c r="R12" s="33">
        <v>4.9</v>
      </c>
      <c r="S12" s="34">
        <f>IF(N12=0,"",ROUND(100*(G12+'Assumptions'!$B$3*AB12+'Assumptions'!$B$4*AC12)/N12,1))</f>
        <v>8.1</v>
      </c>
      <c r="T12" s="33">
        <v>40.6</v>
      </c>
      <c r="U12" s="33">
        <v>33.1</v>
      </c>
      <c r="V12" s="35">
        <f>IF(O12=0,"",ROUND(100*(H12+I12+'Assumptions'!$B$5*AB12+'Assumptions'!$B$7*AC12)/O12,1))</f>
        <v>49.8</v>
      </c>
      <c r="W12" s="34">
        <v>5.2</v>
      </c>
      <c r="X12" s="33">
        <v>2.1</v>
      </c>
      <c r="Y12" s="36">
        <v>12.3</v>
      </c>
      <c r="Z12" s="36">
        <f>IF(AD12=0,"",ROUND(100*L12/AD12,1))</f>
        <v>3.6</v>
      </c>
      <c r="AA12" s="36">
        <v>40.6</v>
      </c>
      <c r="AB12" s="37">
        <v>10</v>
      </c>
      <c r="AC12" s="37">
        <f>K12/'Assumptions'!$B$6</f>
        <v>4</v>
      </c>
      <c r="AD12" s="37">
        <v>2139</v>
      </c>
    </row>
    <row r="13" ht="20.05" customHeight="1">
      <c r="A13" s="38">
        <v>8</v>
      </c>
      <c r="B13" t="s" s="14">
        <v>36</v>
      </c>
      <c r="C13" s="15"/>
      <c r="D13" s="16">
        <v>2020</v>
      </c>
      <c r="E13" t="s" s="14">
        <v>33</v>
      </c>
      <c r="F13" s="16">
        <v>39</v>
      </c>
      <c r="G13" s="16">
        <v>52</v>
      </c>
      <c r="H13" s="16">
        <v>304</v>
      </c>
      <c r="I13" s="16">
        <v>76</v>
      </c>
      <c r="J13" s="16">
        <v>136</v>
      </c>
      <c r="K13" s="16">
        <v>48</v>
      </c>
      <c r="L13" s="16">
        <v>105</v>
      </c>
      <c r="M13" s="16">
        <v>721</v>
      </c>
      <c r="N13" s="16">
        <v>966</v>
      </c>
      <c r="O13" s="16">
        <v>754</v>
      </c>
      <c r="P13" s="16">
        <v>3540</v>
      </c>
      <c r="Q13" s="16">
        <v>5260</v>
      </c>
      <c r="R13" s="16">
        <v>5.4</v>
      </c>
      <c r="S13" s="17">
        <f>IF(N13=0,"",ROUND(100*(G13+'Assumptions'!$B$3*AB13+'Assumptions'!$B$4*AC13)/N13,1))</f>
        <v>10.1</v>
      </c>
      <c r="T13" s="16">
        <v>50.4</v>
      </c>
      <c r="U13" s="16">
        <v>40.3</v>
      </c>
      <c r="V13" s="18">
        <f>IF(O13=0,"",ROUND(100*(H13+I13+'Assumptions'!$B$5*AB13+'Assumptions'!$B$7*AC13)/O13,1))</f>
        <v>63.7</v>
      </c>
      <c r="W13" s="17">
        <v>3.8</v>
      </c>
      <c r="X13" s="16">
        <v>2.9</v>
      </c>
      <c r="Y13" s="19">
        <v>13.7</v>
      </c>
      <c r="Z13" s="19">
        <f>IF(AD13=0,"",ROUND(100*L13/AD13,1))</f>
        <v>4.9</v>
      </c>
      <c r="AA13" s="19">
        <v>50.4</v>
      </c>
      <c r="AB13" s="20">
        <v>14</v>
      </c>
      <c r="AC13" s="20">
        <f>K13/'Assumptions'!$B$6</f>
        <v>6</v>
      </c>
      <c r="AD13" s="20">
        <v>2135</v>
      </c>
    </row>
    <row r="14" ht="20.05" customHeight="1">
      <c r="A14" s="39">
        <v>8</v>
      </c>
      <c r="B14" t="s" s="23">
        <v>36</v>
      </c>
      <c r="C14" s="24"/>
      <c r="D14" s="25">
        <v>2026</v>
      </c>
      <c r="E14" t="s" s="23">
        <v>33</v>
      </c>
      <c r="F14" s="25">
        <v>43</v>
      </c>
      <c r="G14" s="25">
        <v>132</v>
      </c>
      <c r="H14" s="25">
        <v>375</v>
      </c>
      <c r="I14" s="25">
        <v>90</v>
      </c>
      <c r="J14" s="25">
        <v>249</v>
      </c>
      <c r="K14" s="25">
        <v>44</v>
      </c>
      <c r="L14" s="25">
        <v>87</v>
      </c>
      <c r="M14" s="25">
        <v>977</v>
      </c>
      <c r="N14" s="25">
        <v>890</v>
      </c>
      <c r="O14" s="25">
        <v>604</v>
      </c>
      <c r="P14" s="25">
        <v>3202</v>
      </c>
      <c r="Q14" s="25">
        <v>4696</v>
      </c>
      <c r="R14" s="25">
        <v>14.8</v>
      </c>
      <c r="S14" s="26">
        <f>IF(N14=0,"",ROUND(100*(G14+'Assumptions'!$B$3*AB14+'Assumptions'!$B$4*AC14)/N14,1))</f>
        <v>19.4</v>
      </c>
      <c r="T14" s="25">
        <v>77</v>
      </c>
      <c r="U14" s="25">
        <v>62.1</v>
      </c>
      <c r="V14" s="27">
        <f>IF(O14=0,"",ROUND(100*(H14+I14+'Assumptions'!$B$5*AB14+'Assumptions'!$B$7*AC14)/O14,1))</f>
        <v>91.5</v>
      </c>
      <c r="W14" s="26">
        <v>7.8</v>
      </c>
      <c r="X14" s="25">
        <v>2.8</v>
      </c>
      <c r="Y14" s="28">
        <v>20.8</v>
      </c>
      <c r="Z14" s="28">
        <f>IF(AD14=0,"",ROUND(100*L14/AD14,1))</f>
        <v>4.8</v>
      </c>
      <c r="AA14" s="28">
        <v>77</v>
      </c>
      <c r="AB14" s="29">
        <v>12</v>
      </c>
      <c r="AC14" s="29">
        <f>K14/'Assumptions'!$B$6</f>
        <v>5.5</v>
      </c>
      <c r="AD14" s="29">
        <v>1820</v>
      </c>
    </row>
    <row r="15" ht="20.05" customHeight="1">
      <c r="A15" s="30">
        <v>10</v>
      </c>
      <c r="B15" t="s" s="31">
        <v>37</v>
      </c>
      <c r="C15" s="32"/>
      <c r="D15" s="33">
        <v>2018</v>
      </c>
      <c r="E15" t="s" s="31">
        <v>33</v>
      </c>
      <c r="F15" s="33">
        <v>2</v>
      </c>
      <c r="G15" s="33">
        <v>0</v>
      </c>
      <c r="H15" s="33">
        <v>16</v>
      </c>
      <c r="I15" s="33">
        <v>12</v>
      </c>
      <c r="J15" s="33">
        <v>0</v>
      </c>
      <c r="K15" s="33">
        <v>0</v>
      </c>
      <c r="L15" s="33">
        <v>0</v>
      </c>
      <c r="M15" s="33">
        <v>28</v>
      </c>
      <c r="N15" s="33">
        <v>82</v>
      </c>
      <c r="O15" s="33">
        <v>67</v>
      </c>
      <c r="P15" s="33">
        <v>264</v>
      </c>
      <c r="Q15" s="33">
        <v>413</v>
      </c>
      <c r="R15" s="33">
        <v>0</v>
      </c>
      <c r="S15" s="34">
        <f>IF(N15=0,"",ROUND(100*(G15+'Assumptions'!$B$3*AB15+'Assumptions'!$B$4*AC15)/N15,1))</f>
        <v>0</v>
      </c>
      <c r="T15" s="33">
        <v>41.8</v>
      </c>
      <c r="U15" s="33">
        <v>23.9</v>
      </c>
      <c r="V15" s="35">
        <f>IF(O15=0,"",ROUND(100*(H15+I15+'Assumptions'!$B$5*AB15+'Assumptions'!$B$7*AC15)/O15,1))</f>
        <v>41.8</v>
      </c>
      <c r="W15" s="34">
        <v>0</v>
      </c>
      <c r="X15" s="33">
        <v>0</v>
      </c>
      <c r="Y15" s="36">
        <v>6.8</v>
      </c>
      <c r="Z15" s="36">
        <f>IF(AD15=0,"",ROUND(100*L15/AD15,1))</f>
        <v>0</v>
      </c>
      <c r="AA15" s="36">
        <v>41.8</v>
      </c>
      <c r="AB15" s="37">
        <v>0</v>
      </c>
      <c r="AC15" s="37">
        <f>K15/'Assumptions'!$B$6</f>
        <v>0</v>
      </c>
      <c r="AD15" s="37">
        <v>178</v>
      </c>
    </row>
    <row r="16" ht="20.05" customHeight="1">
      <c r="A16" s="38">
        <v>10</v>
      </c>
      <c r="B16" t="s" s="14">
        <v>37</v>
      </c>
      <c r="C16" s="15"/>
      <c r="D16" s="16">
        <v>2020</v>
      </c>
      <c r="E16" t="s" s="14">
        <v>33</v>
      </c>
      <c r="F16" s="16">
        <v>3</v>
      </c>
      <c r="G16" s="16">
        <v>0</v>
      </c>
      <c r="H16" s="16">
        <v>16</v>
      </c>
      <c r="I16" s="16">
        <v>12</v>
      </c>
      <c r="J16" s="16">
        <v>0</v>
      </c>
      <c r="K16" s="16">
        <v>0</v>
      </c>
      <c r="L16" s="16">
        <v>7</v>
      </c>
      <c r="M16" s="16">
        <v>35</v>
      </c>
      <c r="N16" s="16">
        <v>72</v>
      </c>
      <c r="O16" s="16">
        <v>68</v>
      </c>
      <c r="P16" s="16">
        <v>285</v>
      </c>
      <c r="Q16" s="16">
        <v>425</v>
      </c>
      <c r="R16" s="16">
        <v>0</v>
      </c>
      <c r="S16" s="17">
        <f>IF(N16=0,"",ROUND(100*(G16+'Assumptions'!$B$3*AB16+'Assumptions'!$B$4*AC16)/N16,1))</f>
        <v>2.8</v>
      </c>
      <c r="T16" s="16">
        <v>41.2</v>
      </c>
      <c r="U16" s="16">
        <v>23.5</v>
      </c>
      <c r="V16" s="18">
        <f>IF(O16=0,"",ROUND(100*(H16+I16+'Assumptions'!$B$5*AB16+'Assumptions'!$B$7*AC16)/O16,1))</f>
        <v>48.5</v>
      </c>
      <c r="W16" s="17">
        <v>0</v>
      </c>
      <c r="X16" s="16">
        <v>1.6</v>
      </c>
      <c r="Y16" s="19">
        <v>8.199999999999999</v>
      </c>
      <c r="Z16" s="19">
        <f>IF(AD16=0,"",ROUND(100*L16/AD16,1))</f>
        <v>3.8</v>
      </c>
      <c r="AA16" s="19">
        <v>41.2</v>
      </c>
      <c r="AB16" s="20">
        <v>1</v>
      </c>
      <c r="AC16" s="20">
        <f>K16/'Assumptions'!$B$6</f>
        <v>0</v>
      </c>
      <c r="AD16" s="20">
        <v>182</v>
      </c>
    </row>
    <row r="17" ht="20.05" customHeight="1">
      <c r="A17" s="39">
        <v>10</v>
      </c>
      <c r="B17" t="s" s="23">
        <v>37</v>
      </c>
      <c r="C17" s="24"/>
      <c r="D17" s="25">
        <v>2026</v>
      </c>
      <c r="E17" t="s" s="23">
        <v>33</v>
      </c>
      <c r="F17" s="25">
        <v>6</v>
      </c>
      <c r="G17" s="25">
        <v>8</v>
      </c>
      <c r="H17" s="25">
        <v>16</v>
      </c>
      <c r="I17" s="25">
        <v>14</v>
      </c>
      <c r="J17" s="25">
        <v>48</v>
      </c>
      <c r="K17" s="25">
        <v>40</v>
      </c>
      <c r="L17" s="25">
        <v>15</v>
      </c>
      <c r="M17" s="25">
        <v>141</v>
      </c>
      <c r="N17" s="25">
        <v>71</v>
      </c>
      <c r="O17" s="25">
        <v>65</v>
      </c>
      <c r="P17" s="25">
        <v>305</v>
      </c>
      <c r="Q17" s="25">
        <v>441</v>
      </c>
      <c r="R17" s="25">
        <v>11.3</v>
      </c>
      <c r="S17" s="26">
        <f>IF(N17=0,"",ROUND(100*(G17+'Assumptions'!$B$3*AB17+'Assumptions'!$B$4*AC17)/N17,1))</f>
        <v>38</v>
      </c>
      <c r="T17" s="25">
        <v>46.2</v>
      </c>
      <c r="U17" s="25">
        <v>24.6</v>
      </c>
      <c r="V17" s="27">
        <f>IF(O17=0,"",ROUND(100*(H17+I17+'Assumptions'!$B$5*AB17+'Assumptions'!$B$7*AC17)/O17,1))</f>
        <v>100</v>
      </c>
      <c r="W17" s="26">
        <v>15.7</v>
      </c>
      <c r="X17" s="25">
        <v>12.5</v>
      </c>
      <c r="Y17" s="28">
        <v>32</v>
      </c>
      <c r="Z17" s="28">
        <f>IF(AD17=0,"",ROUND(100*L17/AD17,1))</f>
        <v>9</v>
      </c>
      <c r="AA17" s="28">
        <v>46.2</v>
      </c>
      <c r="AB17" s="29">
        <v>2</v>
      </c>
      <c r="AC17" s="29">
        <f>K17/'Assumptions'!$B$6</f>
        <v>5</v>
      </c>
      <c r="AD17" s="29">
        <v>167</v>
      </c>
    </row>
    <row r="18" ht="20.05" customHeight="1">
      <c r="A18" s="30">
        <v>19</v>
      </c>
      <c r="B18" t="s" s="31">
        <v>38</v>
      </c>
      <c r="C18" s="32"/>
      <c r="D18" s="33">
        <v>2018</v>
      </c>
      <c r="E18" t="s" s="31">
        <v>33</v>
      </c>
      <c r="F18" s="33">
        <v>17</v>
      </c>
      <c r="G18" s="33">
        <v>20</v>
      </c>
      <c r="H18" s="33">
        <v>41</v>
      </c>
      <c r="I18" s="33">
        <v>60</v>
      </c>
      <c r="J18" s="33">
        <v>36</v>
      </c>
      <c r="K18" s="33">
        <v>0</v>
      </c>
      <c r="L18" s="33">
        <v>93</v>
      </c>
      <c r="M18" s="33">
        <v>250</v>
      </c>
      <c r="N18" s="33">
        <v>291</v>
      </c>
      <c r="O18" s="33">
        <v>202</v>
      </c>
      <c r="P18" s="33">
        <v>678</v>
      </c>
      <c r="Q18" s="33">
        <v>1171</v>
      </c>
      <c r="R18" s="33">
        <v>6.9</v>
      </c>
      <c r="S18" s="34">
        <f>IF(N18=0,"",ROUND(100*(G18+'Assumptions'!$B$3*AB18+'Assumptions'!$B$4*AC18)/N18,1))</f>
        <v>15.8</v>
      </c>
      <c r="T18" s="33">
        <v>50</v>
      </c>
      <c r="U18" s="33">
        <v>20.3</v>
      </c>
      <c r="V18" s="35">
        <f>IF(O18=0,"",ROUND(100*(H18+I18+'Assumptions'!$B$5*AB18+'Assumptions'!$B$7*AC18)/O18,1))</f>
        <v>82.2</v>
      </c>
      <c r="W18" s="34">
        <v>5.3</v>
      </c>
      <c r="X18" s="33">
        <v>7.9</v>
      </c>
      <c r="Y18" s="36">
        <v>21.3</v>
      </c>
      <c r="Z18" s="36">
        <f>IF(AD18=0,"",ROUND(100*L18/AD18,1))</f>
        <v>15.9</v>
      </c>
      <c r="AA18" s="36">
        <v>50</v>
      </c>
      <c r="AB18" s="37">
        <v>13</v>
      </c>
      <c r="AC18" s="37">
        <f>K18/'Assumptions'!$B$6</f>
        <v>0</v>
      </c>
      <c r="AD18" s="37">
        <v>586</v>
      </c>
    </row>
    <row r="19" ht="20.05" customHeight="1">
      <c r="A19" s="38">
        <v>19</v>
      </c>
      <c r="B19" t="s" s="14">
        <v>38</v>
      </c>
      <c r="C19" s="15"/>
      <c r="D19" s="16">
        <v>2020</v>
      </c>
      <c r="E19" t="s" s="14">
        <v>33</v>
      </c>
      <c r="F19" s="16">
        <v>19</v>
      </c>
      <c r="G19" s="16">
        <v>28</v>
      </c>
      <c r="H19" s="16">
        <v>57</v>
      </c>
      <c r="I19" s="16">
        <v>40</v>
      </c>
      <c r="J19" s="16">
        <v>44</v>
      </c>
      <c r="K19" s="16">
        <v>0</v>
      </c>
      <c r="L19" s="16">
        <v>99</v>
      </c>
      <c r="M19" s="16">
        <v>268</v>
      </c>
      <c r="N19" s="16">
        <v>275</v>
      </c>
      <c r="O19" s="16">
        <v>186</v>
      </c>
      <c r="P19" s="16">
        <v>729</v>
      </c>
      <c r="Q19" s="16">
        <v>1190</v>
      </c>
      <c r="R19" s="16">
        <v>10.2</v>
      </c>
      <c r="S19" s="17">
        <f>IF(N19=0,"",ROUND(100*(G19+'Assumptions'!$B$3*AB19+'Assumptions'!$B$4*AC19)/N19,1))</f>
        <v>20.4</v>
      </c>
      <c r="T19" s="16">
        <v>52.2</v>
      </c>
      <c r="U19" s="16">
        <v>30.6</v>
      </c>
      <c r="V19" s="18">
        <f>IF(O19=0,"",ROUND(100*(H19+I19+'Assumptions'!$B$5*AB19+'Assumptions'!$B$7*AC19)/O19,1))</f>
        <v>89.8</v>
      </c>
      <c r="W19" s="17">
        <v>6</v>
      </c>
      <c r="X19" s="16">
        <v>8.300000000000001</v>
      </c>
      <c r="Y19" s="19">
        <v>22.5</v>
      </c>
      <c r="Z19" s="19">
        <f>IF(AD19=0,"",ROUND(100*L19/AD19,1))</f>
        <v>17.6</v>
      </c>
      <c r="AA19" s="19">
        <v>52.2</v>
      </c>
      <c r="AB19" s="20">
        <v>14</v>
      </c>
      <c r="AC19" s="20">
        <f>K19/'Assumptions'!$B$6</f>
        <v>0</v>
      </c>
      <c r="AD19" s="20">
        <v>564</v>
      </c>
    </row>
    <row r="20" ht="20.05" customHeight="1">
      <c r="A20" s="39">
        <v>19</v>
      </c>
      <c r="B20" t="s" s="23">
        <v>38</v>
      </c>
      <c r="C20" s="24"/>
      <c r="D20" s="25">
        <v>2026</v>
      </c>
      <c r="E20" t="s" s="23">
        <v>33</v>
      </c>
      <c r="F20" s="25">
        <v>19</v>
      </c>
      <c r="G20" s="25">
        <v>22</v>
      </c>
      <c r="H20" s="25">
        <v>96</v>
      </c>
      <c r="I20" s="25">
        <v>40</v>
      </c>
      <c r="J20" s="25">
        <v>93</v>
      </c>
      <c r="K20" s="25">
        <v>8</v>
      </c>
      <c r="L20" s="25">
        <v>66</v>
      </c>
      <c r="M20" s="25">
        <v>325</v>
      </c>
      <c r="N20" s="25">
        <v>270</v>
      </c>
      <c r="O20" s="25">
        <v>181</v>
      </c>
      <c r="P20" s="25">
        <v>719</v>
      </c>
      <c r="Q20" s="25">
        <v>1170</v>
      </c>
      <c r="R20" s="25">
        <v>8.1</v>
      </c>
      <c r="S20" s="26">
        <f>IF(N20=0,"",ROUND(100*(G20+'Assumptions'!$B$3*AB20+'Assumptions'!$B$4*AC20)/N20,1))</f>
        <v>15.9</v>
      </c>
      <c r="T20" s="25">
        <v>75.09999999999999</v>
      </c>
      <c r="U20" s="25">
        <v>53</v>
      </c>
      <c r="V20" s="27">
        <f>IF(O20=0,"",ROUND(100*(H20+I20+'Assumptions'!$B$5*AB20+'Assumptions'!$B$7*AC20)/O20,1))</f>
        <v>102.8</v>
      </c>
      <c r="W20" s="26">
        <v>12.9</v>
      </c>
      <c r="X20" s="25">
        <v>6.3</v>
      </c>
      <c r="Y20" s="28">
        <v>27.8</v>
      </c>
      <c r="Z20" s="28">
        <f>IF(AD20=0,"",ROUND(100*L20/AD20,1))</f>
        <v>12.3</v>
      </c>
      <c r="AA20" s="28">
        <v>75.09999999999999</v>
      </c>
      <c r="AB20" s="29">
        <v>9</v>
      </c>
      <c r="AC20" s="29">
        <f>K20/'Assumptions'!$B$6</f>
        <v>1</v>
      </c>
      <c r="AD20" s="29">
        <v>538</v>
      </c>
    </row>
    <row r="21" ht="20.05" customHeight="1">
      <c r="A21" s="30">
        <v>20</v>
      </c>
      <c r="B21" t="s" s="40">
        <v>39</v>
      </c>
      <c r="C21" s="41"/>
      <c r="D21" s="42">
        <v>2018</v>
      </c>
      <c r="E21" t="s" s="40">
        <v>33</v>
      </c>
      <c r="F21" s="42">
        <v>27</v>
      </c>
      <c r="G21" s="42">
        <v>90</v>
      </c>
      <c r="H21" s="42">
        <v>180</v>
      </c>
      <c r="I21" s="42">
        <v>128</v>
      </c>
      <c r="J21" s="42">
        <v>176</v>
      </c>
      <c r="K21" s="42">
        <v>48</v>
      </c>
      <c r="L21" s="42">
        <v>57</v>
      </c>
      <c r="M21" s="42">
        <v>679</v>
      </c>
      <c r="N21" s="42">
        <v>869</v>
      </c>
      <c r="O21" s="42">
        <v>711</v>
      </c>
      <c r="P21" s="42">
        <v>2805</v>
      </c>
      <c r="Q21" s="42">
        <v>4385</v>
      </c>
      <c r="R21" s="42">
        <v>10.4</v>
      </c>
      <c r="S21" s="43">
        <f>IF(N21=0,"",ROUND(100*(G21+'Assumptions'!$B$3*AB21+'Assumptions'!$B$4*AC21)/N21,1))</f>
        <v>14.3</v>
      </c>
      <c r="T21" s="42">
        <v>43.3</v>
      </c>
      <c r="U21" s="42">
        <v>25.3</v>
      </c>
      <c r="V21" s="44">
        <f>IF(O21=0,"",ROUND(100*(H21+I21+'Assumptions'!$B$5*AB21+'Assumptions'!$B$7*AC21)/O21,1))</f>
        <v>53.2</v>
      </c>
      <c r="W21" s="43">
        <v>6.3</v>
      </c>
      <c r="X21" s="42">
        <v>2.4</v>
      </c>
      <c r="Y21" s="45">
        <v>15.5</v>
      </c>
      <c r="Z21" s="45">
        <f>IF(AD21=0,"",ROUND(100*L21/AD21,1))</f>
        <v>3</v>
      </c>
      <c r="AA21" s="45">
        <v>43.3</v>
      </c>
      <c r="AB21" s="46">
        <v>8</v>
      </c>
      <c r="AC21" s="46">
        <f>K21/'Assumptions'!$B$6</f>
        <v>6</v>
      </c>
      <c r="AD21" s="47">
        <v>1928</v>
      </c>
    </row>
    <row r="22" ht="20.05" customHeight="1">
      <c r="A22" s="38">
        <v>20</v>
      </c>
      <c r="B22" t="s" s="48">
        <v>39</v>
      </c>
      <c r="C22" s="49"/>
      <c r="D22" s="50">
        <v>2020</v>
      </c>
      <c r="E22" t="s" s="48">
        <v>33</v>
      </c>
      <c r="F22" s="50">
        <v>30</v>
      </c>
      <c r="G22" s="50">
        <v>90</v>
      </c>
      <c r="H22" s="50">
        <v>205</v>
      </c>
      <c r="I22" s="50">
        <v>118</v>
      </c>
      <c r="J22" s="50">
        <v>220</v>
      </c>
      <c r="K22" s="50">
        <v>40</v>
      </c>
      <c r="L22" s="50">
        <v>73</v>
      </c>
      <c r="M22" s="50">
        <v>746</v>
      </c>
      <c r="N22" s="50">
        <v>868</v>
      </c>
      <c r="O22" s="50">
        <v>662</v>
      </c>
      <c r="P22" s="50">
        <v>2874</v>
      </c>
      <c r="Q22" s="50">
        <v>4404</v>
      </c>
      <c r="R22" s="50">
        <v>10.4</v>
      </c>
      <c r="S22" s="51">
        <f>IF(N22=0,"",ROUND(100*(G22+'Assumptions'!$B$3*AB22+'Assumptions'!$B$4*AC22)/N22,1))</f>
        <v>14.4</v>
      </c>
      <c r="T22" s="50">
        <v>48.8</v>
      </c>
      <c r="U22" s="50">
        <v>31</v>
      </c>
      <c r="V22" s="52">
        <f>IF(O22=0,"",ROUND(100*(H22+I22+'Assumptions'!$B$5*AB22+'Assumptions'!$B$7*AC22)/O22,1))</f>
        <v>60.1</v>
      </c>
      <c r="W22" s="51">
        <v>7.7</v>
      </c>
      <c r="X22" s="50">
        <v>2.6</v>
      </c>
      <c r="Y22" s="53">
        <v>16.9</v>
      </c>
      <c r="Z22" s="53">
        <f>IF(AD22=0,"",ROUND(100*L22/AD22,1))</f>
        <v>3.8</v>
      </c>
      <c r="AA22" s="53">
        <v>48.8</v>
      </c>
      <c r="AB22" s="54">
        <v>10</v>
      </c>
      <c r="AC22" s="54">
        <f>K22/'Assumptions'!$B$6</f>
        <v>5</v>
      </c>
      <c r="AD22" s="54">
        <v>1898</v>
      </c>
    </row>
    <row r="23" ht="20.05" customHeight="1">
      <c r="A23" s="39">
        <v>20</v>
      </c>
      <c r="B23" t="s" s="23">
        <v>39</v>
      </c>
      <c r="C23" s="24"/>
      <c r="D23" s="25">
        <v>2026</v>
      </c>
      <c r="E23" t="s" s="23">
        <v>33</v>
      </c>
      <c r="F23" s="25">
        <v>40</v>
      </c>
      <c r="G23" s="25">
        <v>188</v>
      </c>
      <c r="H23" s="25">
        <v>395</v>
      </c>
      <c r="I23" s="25">
        <v>229</v>
      </c>
      <c r="J23" s="25">
        <v>302</v>
      </c>
      <c r="K23" s="25">
        <v>44</v>
      </c>
      <c r="L23" s="25">
        <v>75</v>
      </c>
      <c r="M23" s="25">
        <v>1233</v>
      </c>
      <c r="N23" s="25">
        <v>856</v>
      </c>
      <c r="O23" s="25">
        <v>535</v>
      </c>
      <c r="P23" s="25">
        <v>2783</v>
      </c>
      <c r="Q23" s="25">
        <v>4174</v>
      </c>
      <c r="R23" s="25">
        <v>22</v>
      </c>
      <c r="S23" s="26">
        <f>IF(N23=0,"",ROUND(100*(G23+'Assumptions'!$B$3*AB23+'Assumptions'!$B$4*AC23)/N23,1))</f>
        <v>26.2</v>
      </c>
      <c r="T23" s="25">
        <v>116.6</v>
      </c>
      <c r="U23" s="25">
        <v>73.8</v>
      </c>
      <c r="V23" s="27">
        <f>IF(O23=0,"",ROUND(100*(H23+I23+'Assumptions'!$B$5*AB23+'Assumptions'!$B$7*AC23)/O23,1))</f>
        <v>131.1</v>
      </c>
      <c r="W23" s="26">
        <v>10.9</v>
      </c>
      <c r="X23" s="25">
        <v>2.9</v>
      </c>
      <c r="Y23" s="28">
        <v>29.5</v>
      </c>
      <c r="Z23" s="28">
        <f>IF(AD23=0,"",ROUND(100*L23/AD23,1))</f>
        <v>4.5</v>
      </c>
      <c r="AA23" s="28">
        <v>116.6</v>
      </c>
      <c r="AB23" s="29">
        <v>10</v>
      </c>
      <c r="AC23" s="29">
        <f>K23/'Assumptions'!$B$6</f>
        <v>5.5</v>
      </c>
      <c r="AD23" s="29">
        <v>1666</v>
      </c>
    </row>
    <row r="24" ht="20.05" customHeight="1">
      <c r="A24" s="30">
        <v>22</v>
      </c>
      <c r="B24" t="s" s="31">
        <v>40</v>
      </c>
      <c r="C24" s="32"/>
      <c r="D24" s="33">
        <v>2018</v>
      </c>
      <c r="E24" t="s" s="31">
        <v>33</v>
      </c>
      <c r="F24" s="33">
        <v>58</v>
      </c>
      <c r="G24" s="33">
        <v>115</v>
      </c>
      <c r="H24" s="33">
        <v>364</v>
      </c>
      <c r="I24" s="33">
        <v>323</v>
      </c>
      <c r="J24" s="33">
        <v>462</v>
      </c>
      <c r="K24" s="33">
        <v>24</v>
      </c>
      <c r="L24" s="33">
        <v>187</v>
      </c>
      <c r="M24" s="33">
        <v>1475</v>
      </c>
      <c r="N24" s="33">
        <v>1757</v>
      </c>
      <c r="O24" s="33">
        <v>1311</v>
      </c>
      <c r="P24" s="33">
        <v>5595</v>
      </c>
      <c r="Q24" s="33">
        <v>8663</v>
      </c>
      <c r="R24" s="33">
        <v>6.5</v>
      </c>
      <c r="S24" s="34">
        <f>IF(N24=0,"",ROUND(100*(G24+'Assumptions'!$B$3*AB24+'Assumptions'!$B$4*AC24)/N24,1))</f>
        <v>10</v>
      </c>
      <c r="T24" s="33">
        <v>52.4</v>
      </c>
      <c r="U24" s="33">
        <v>27.8</v>
      </c>
      <c r="V24" s="35">
        <f>IF(O24=0,"",ROUND(100*(H24+I24+'Assumptions'!$B$5*AB24+'Assumptions'!$B$7*AC24)/O24,1))</f>
        <v>63.5</v>
      </c>
      <c r="W24" s="34">
        <v>8.300000000000001</v>
      </c>
      <c r="X24" s="33">
        <v>2.4</v>
      </c>
      <c r="Y24" s="36">
        <v>17</v>
      </c>
      <c r="Z24" s="36">
        <f>IF(AD24=0,"",ROUND(100*L24/AD24,1))</f>
        <v>5</v>
      </c>
      <c r="AA24" s="36">
        <v>52.4</v>
      </c>
      <c r="AB24" s="37">
        <v>26</v>
      </c>
      <c r="AC24" s="37">
        <f>K24/'Assumptions'!$B$6</f>
        <v>3</v>
      </c>
      <c r="AD24" s="37">
        <v>3761</v>
      </c>
    </row>
    <row r="25" ht="20.05" customHeight="1">
      <c r="A25" s="38">
        <v>22</v>
      </c>
      <c r="B25" t="s" s="14">
        <v>40</v>
      </c>
      <c r="C25" s="15"/>
      <c r="D25" s="16">
        <v>2020</v>
      </c>
      <c r="E25" t="s" s="14">
        <v>33</v>
      </c>
      <c r="F25" s="16">
        <v>51</v>
      </c>
      <c r="G25" s="16">
        <v>115</v>
      </c>
      <c r="H25" s="16">
        <v>394</v>
      </c>
      <c r="I25" s="16">
        <v>233</v>
      </c>
      <c r="J25" s="16">
        <v>530</v>
      </c>
      <c r="K25" s="16">
        <v>55</v>
      </c>
      <c r="L25" s="16">
        <v>137</v>
      </c>
      <c r="M25" s="16">
        <v>1464</v>
      </c>
      <c r="N25" s="16">
        <v>1748</v>
      </c>
      <c r="O25" s="16">
        <v>1360</v>
      </c>
      <c r="P25" s="16">
        <v>5919</v>
      </c>
      <c r="Q25" s="16">
        <v>9027</v>
      </c>
      <c r="R25" s="16">
        <v>6.6</v>
      </c>
      <c r="S25" s="17">
        <f>IF(N25=0,"",ROUND(100*(G25+'Assumptions'!$B$3*AB25+'Assumptions'!$B$4*AC25)/N25,1))</f>
        <v>9.9</v>
      </c>
      <c r="T25" s="16">
        <v>46.1</v>
      </c>
      <c r="U25" s="16">
        <v>29</v>
      </c>
      <c r="V25" s="18">
        <f>IF(O25=0,"",ROUND(100*(H25+I25+'Assumptions'!$B$5*AB25+'Assumptions'!$B$7*AC25)/O25,1))</f>
        <v>55.6</v>
      </c>
      <c r="W25" s="17">
        <v>9</v>
      </c>
      <c r="X25" s="16">
        <v>2.1</v>
      </c>
      <c r="Y25" s="19">
        <v>16.2</v>
      </c>
      <c r="Z25" s="19">
        <f>IF(AD25=0,"",ROUND(100*L25/AD25,1))</f>
        <v>3.6</v>
      </c>
      <c r="AA25" s="19">
        <v>46.1</v>
      </c>
      <c r="AB25" s="20">
        <v>19</v>
      </c>
      <c r="AC25" s="20">
        <f>K25/'Assumptions'!$B$6</f>
        <v>6.875</v>
      </c>
      <c r="AD25" s="20">
        <v>3836</v>
      </c>
    </row>
    <row r="26" ht="20.05" customHeight="1">
      <c r="A26" s="39">
        <v>22</v>
      </c>
      <c r="B26" t="s" s="23">
        <v>40</v>
      </c>
      <c r="C26" s="24"/>
      <c r="D26" s="25">
        <v>2026</v>
      </c>
      <c r="E26" t="s" s="23">
        <v>33</v>
      </c>
      <c r="F26" s="25">
        <v>75</v>
      </c>
      <c r="G26" s="25">
        <v>359</v>
      </c>
      <c r="H26" s="25">
        <v>845</v>
      </c>
      <c r="I26" s="25">
        <v>293</v>
      </c>
      <c r="J26" s="25">
        <v>979</v>
      </c>
      <c r="K26" s="25">
        <v>23</v>
      </c>
      <c r="L26" s="25">
        <v>173</v>
      </c>
      <c r="M26" s="25">
        <v>2672</v>
      </c>
      <c r="N26" s="25">
        <v>1527</v>
      </c>
      <c r="O26" s="25">
        <v>1105</v>
      </c>
      <c r="P26" s="25">
        <v>5718</v>
      </c>
      <c r="Q26" s="25">
        <v>8350</v>
      </c>
      <c r="R26" s="25">
        <v>23.5</v>
      </c>
      <c r="S26" s="26">
        <f>IF(N26=0,"",ROUND(100*(G26+'Assumptions'!$B$3*AB26+'Assumptions'!$B$4*AC26)/N26,1))</f>
        <v>27.1</v>
      </c>
      <c r="T26" s="25">
        <v>103</v>
      </c>
      <c r="U26" s="25">
        <v>76.5</v>
      </c>
      <c r="V26" s="27">
        <f>IF(O26=0,"",ROUND(100*(H26+I26+'Assumptions'!$B$5*AB26+'Assumptions'!$B$7*AC26)/O26,1))</f>
        <v>114.7</v>
      </c>
      <c r="W26" s="26">
        <v>17.1</v>
      </c>
      <c r="X26" s="25">
        <v>2.3</v>
      </c>
      <c r="Y26" s="28">
        <v>32</v>
      </c>
      <c r="Z26" s="28">
        <f>IF(AD26=0,"",ROUND(100*L26/AD26,1))</f>
        <v>5.4</v>
      </c>
      <c r="AA26" s="28">
        <v>103</v>
      </c>
      <c r="AB26" s="29">
        <v>23</v>
      </c>
      <c r="AC26" s="29">
        <f>K26/'Assumptions'!$B$6</f>
        <v>2.875</v>
      </c>
      <c r="AD26" s="29">
        <v>3231</v>
      </c>
    </row>
    <row r="27" ht="20.05" customHeight="1">
      <c r="A27" s="30">
        <v>23</v>
      </c>
      <c r="B27" t="s" s="31">
        <v>41</v>
      </c>
      <c r="C27" s="32"/>
      <c r="D27" s="33">
        <v>2018</v>
      </c>
      <c r="E27" t="s" s="31">
        <v>33</v>
      </c>
      <c r="F27" s="33">
        <v>162</v>
      </c>
      <c r="G27" s="33">
        <v>582</v>
      </c>
      <c r="H27" s="33">
        <v>1221</v>
      </c>
      <c r="I27" s="33">
        <v>780</v>
      </c>
      <c r="J27" s="33">
        <v>1953</v>
      </c>
      <c r="K27" s="33">
        <v>167</v>
      </c>
      <c r="L27" s="33">
        <v>354</v>
      </c>
      <c r="M27" s="33">
        <v>5057</v>
      </c>
      <c r="N27" s="33">
        <v>5493</v>
      </c>
      <c r="O27" s="33">
        <v>3834</v>
      </c>
      <c r="P27" s="33">
        <v>16219</v>
      </c>
      <c r="Q27" s="33">
        <v>25546</v>
      </c>
      <c r="R27" s="33">
        <v>10.6</v>
      </c>
      <c r="S27" s="34">
        <f>IF(N27=0,"",ROUND(100*(G27+'Assumptions'!$B$3*AB27+'Assumptions'!$B$4*AC27)/N27,1))</f>
        <v>13.5</v>
      </c>
      <c r="T27" s="33">
        <v>52.2</v>
      </c>
      <c r="U27" s="33">
        <v>31.8</v>
      </c>
      <c r="V27" s="35">
        <f>IF(O27=0,"",ROUND(100*(H27+I27+'Assumptions'!$B$5*AB27+'Assumptions'!$B$7*AC27)/O27,1))</f>
        <v>61.2</v>
      </c>
      <c r="W27" s="34">
        <v>12</v>
      </c>
      <c r="X27" s="33">
        <v>2</v>
      </c>
      <c r="Y27" s="36">
        <v>19.8</v>
      </c>
      <c r="Z27" s="36">
        <f>IF(AD27=0,"",ROUND(100*L27/AD27,1))</f>
        <v>3.1</v>
      </c>
      <c r="AA27" s="36">
        <v>52.2</v>
      </c>
      <c r="AB27" s="37">
        <v>48</v>
      </c>
      <c r="AC27" s="37">
        <f>K27/'Assumptions'!$B$6</f>
        <v>20.875</v>
      </c>
      <c r="AD27" s="37">
        <v>11287</v>
      </c>
    </row>
    <row r="28" ht="20.05" customHeight="1">
      <c r="A28" s="38">
        <v>23</v>
      </c>
      <c r="B28" t="s" s="14">
        <v>41</v>
      </c>
      <c r="C28" s="15"/>
      <c r="D28" s="16">
        <v>2020</v>
      </c>
      <c r="E28" t="s" s="14">
        <v>33</v>
      </c>
      <c r="F28" s="16">
        <v>177</v>
      </c>
      <c r="G28" s="16">
        <v>638</v>
      </c>
      <c r="H28" s="16">
        <v>1445</v>
      </c>
      <c r="I28" s="16">
        <v>838</v>
      </c>
      <c r="J28" s="16">
        <v>2001</v>
      </c>
      <c r="K28" s="16">
        <v>286</v>
      </c>
      <c r="L28" s="16">
        <v>405</v>
      </c>
      <c r="M28" s="16">
        <v>5613</v>
      </c>
      <c r="N28" s="16">
        <v>5420</v>
      </c>
      <c r="O28" s="16">
        <v>3927</v>
      </c>
      <c r="P28" s="16">
        <v>17113</v>
      </c>
      <c r="Q28" s="16">
        <v>26460</v>
      </c>
      <c r="R28" s="16">
        <v>11.8</v>
      </c>
      <c r="S28" s="17">
        <f>IF(N28=0,"",ROUND(100*(G28+'Assumptions'!$B$3*AB28+'Assumptions'!$B$4*AC28)/N28,1))</f>
        <v>15.8</v>
      </c>
      <c r="T28" s="16">
        <v>58.1</v>
      </c>
      <c r="U28" s="16">
        <v>36.8</v>
      </c>
      <c r="V28" s="18">
        <f>IF(O28=0,"",ROUND(100*(H28+I28+'Assumptions'!$B$5*AB28+'Assumptions'!$B$7*AC28)/O28,1))</f>
        <v>69.7</v>
      </c>
      <c r="W28" s="17">
        <v>11.7</v>
      </c>
      <c r="X28" s="16">
        <v>2.6</v>
      </c>
      <c r="Y28" s="19">
        <v>21.2</v>
      </c>
      <c r="Z28" s="19">
        <f>IF(AD28=0,"",ROUND(100*L28/AD28,1))</f>
        <v>3.5</v>
      </c>
      <c r="AA28" s="19">
        <v>58.1</v>
      </c>
      <c r="AB28" s="20">
        <v>55</v>
      </c>
      <c r="AC28" s="20">
        <f>K28/'Assumptions'!$B$6</f>
        <v>35.75</v>
      </c>
      <c r="AD28" s="20">
        <v>11417</v>
      </c>
    </row>
    <row r="29" ht="20.05" customHeight="1">
      <c r="A29" s="39">
        <v>23</v>
      </c>
      <c r="B29" t="s" s="23">
        <v>41</v>
      </c>
      <c r="C29" s="24"/>
      <c r="D29" s="25">
        <v>2026</v>
      </c>
      <c r="E29" t="s" s="23">
        <v>33</v>
      </c>
      <c r="F29" s="25">
        <v>248</v>
      </c>
      <c r="G29" s="25">
        <v>1382</v>
      </c>
      <c r="H29" s="25">
        <v>2808</v>
      </c>
      <c r="I29" s="25">
        <v>811</v>
      </c>
      <c r="J29" s="25">
        <v>2474</v>
      </c>
      <c r="K29" s="25">
        <v>505</v>
      </c>
      <c r="L29" s="25">
        <v>548</v>
      </c>
      <c r="M29" s="25">
        <v>8528</v>
      </c>
      <c r="N29" s="25">
        <v>5480</v>
      </c>
      <c r="O29" s="25">
        <v>3722</v>
      </c>
      <c r="P29" s="25">
        <v>17706</v>
      </c>
      <c r="Q29" s="25">
        <v>26908</v>
      </c>
      <c r="R29" s="25">
        <v>25.2</v>
      </c>
      <c r="S29" s="26">
        <f>IF(N29=0,"",ROUND(100*(G29+'Assumptions'!$B$3*AB29+'Assumptions'!$B$4*AC29)/N29,1))</f>
        <v>31.4</v>
      </c>
      <c r="T29" s="25">
        <v>97.2</v>
      </c>
      <c r="U29" s="25">
        <v>75.40000000000001</v>
      </c>
      <c r="V29" s="27">
        <f>IF(O29=0,"",ROUND(100*(H29+I29+'Assumptions'!$B$5*AB29+'Assumptions'!$B$7*AC29)/O29,1))</f>
        <v>115.7</v>
      </c>
      <c r="W29" s="26">
        <v>14</v>
      </c>
      <c r="X29" s="25">
        <v>3.9</v>
      </c>
      <c r="Y29" s="28">
        <v>31.7</v>
      </c>
      <c r="Z29" s="28">
        <f>IF(AD29=0,"",ROUND(100*L29/AD29,1))</f>
        <v>4.9</v>
      </c>
      <c r="AA29" s="28">
        <v>97.2</v>
      </c>
      <c r="AB29" s="29">
        <v>74</v>
      </c>
      <c r="AC29" s="29">
        <f>K29/'Assumptions'!$B$6</f>
        <v>63.125</v>
      </c>
      <c r="AD29" s="29">
        <v>11139</v>
      </c>
    </row>
    <row r="30" ht="20.05" customHeight="1">
      <c r="A30" s="30">
        <v>27</v>
      </c>
      <c r="B30" t="s" s="31">
        <v>42</v>
      </c>
      <c r="C30" t="s" s="31">
        <v>43</v>
      </c>
      <c r="D30" s="33">
        <v>2018</v>
      </c>
      <c r="E30" t="s" s="31">
        <v>33</v>
      </c>
      <c r="F30" s="33">
        <v>33</v>
      </c>
      <c r="G30" s="33">
        <v>60</v>
      </c>
      <c r="H30" s="33">
        <v>179</v>
      </c>
      <c r="I30" s="33">
        <v>109</v>
      </c>
      <c r="J30" s="33">
        <v>276</v>
      </c>
      <c r="K30" s="33">
        <v>72</v>
      </c>
      <c r="L30" s="33">
        <v>85</v>
      </c>
      <c r="M30" s="33">
        <v>781</v>
      </c>
      <c r="N30" s="33">
        <v>1109</v>
      </c>
      <c r="O30" s="33">
        <v>780</v>
      </c>
      <c r="P30" s="33">
        <v>3337</v>
      </c>
      <c r="Q30" s="33">
        <v>5226</v>
      </c>
      <c r="R30" s="33">
        <v>5.4</v>
      </c>
      <c r="S30" s="34">
        <f>IF(N30=0,"",ROUND(100*(G30+'Assumptions'!$B$3*AB30+'Assumptions'!$B$4*AC30)/N30,1))</f>
        <v>10</v>
      </c>
      <c r="T30" s="33">
        <v>36.9</v>
      </c>
      <c r="U30" s="33">
        <v>22.9</v>
      </c>
      <c r="V30" s="35">
        <f>IF(O30=0,"",ROUND(100*(H30+I30+'Assumptions'!$B$5*AB30+'Assumptions'!$B$7*AC30)/O30,1))</f>
        <v>50.4</v>
      </c>
      <c r="W30" s="34">
        <v>8.300000000000001</v>
      </c>
      <c r="X30" s="33">
        <v>3</v>
      </c>
      <c r="Y30" s="36">
        <v>14.9</v>
      </c>
      <c r="Z30" s="36">
        <f>IF(AD30=0,"",ROUND(100*L30/AD30,1))</f>
        <v>3.7</v>
      </c>
      <c r="AA30" s="36">
        <v>36.9</v>
      </c>
      <c r="AB30" s="37">
        <v>12</v>
      </c>
      <c r="AC30" s="37">
        <f>K30/'Assumptions'!$B$6</f>
        <v>9</v>
      </c>
      <c r="AD30" s="37">
        <v>2294</v>
      </c>
    </row>
    <row r="31" ht="20.05" customHeight="1">
      <c r="A31" s="38">
        <v>27</v>
      </c>
      <c r="B31" t="s" s="14">
        <v>42</v>
      </c>
      <c r="C31" t="s" s="14">
        <v>43</v>
      </c>
      <c r="D31" s="16">
        <v>2020</v>
      </c>
      <c r="E31" t="s" s="14">
        <v>33</v>
      </c>
      <c r="F31" s="16">
        <v>37</v>
      </c>
      <c r="G31" s="16">
        <v>76</v>
      </c>
      <c r="H31" s="16">
        <v>174</v>
      </c>
      <c r="I31" s="16">
        <v>95</v>
      </c>
      <c r="J31" s="16">
        <v>276</v>
      </c>
      <c r="K31" s="16">
        <v>72</v>
      </c>
      <c r="L31" s="16">
        <v>114</v>
      </c>
      <c r="M31" s="16">
        <v>807</v>
      </c>
      <c r="N31" s="16">
        <v>1103</v>
      </c>
      <c r="O31" s="16">
        <v>775</v>
      </c>
      <c r="P31" s="16">
        <v>3398</v>
      </c>
      <c r="Q31" s="16">
        <v>5276</v>
      </c>
      <c r="R31" s="16">
        <v>6.9</v>
      </c>
      <c r="S31" s="17">
        <f>IF(N31=0,"",ROUND(100*(G31+'Assumptions'!$B$3*AB31+'Assumptions'!$B$4*AC31)/N31,1))</f>
        <v>12.2</v>
      </c>
      <c r="T31" s="16">
        <v>34.7</v>
      </c>
      <c r="U31" s="16">
        <v>22.5</v>
      </c>
      <c r="V31" s="18">
        <f>IF(O31=0,"",ROUND(100*(H31+I31+'Assumptions'!$B$5*AB31+'Assumptions'!$B$7*AC31)/O31,1))</f>
        <v>50.8</v>
      </c>
      <c r="W31" s="17">
        <v>8.1</v>
      </c>
      <c r="X31" s="16">
        <v>3.5</v>
      </c>
      <c r="Y31" s="19">
        <v>15.3</v>
      </c>
      <c r="Z31" s="19">
        <f>IF(AD31=0,"",ROUND(100*L31/AD31,1))</f>
        <v>5</v>
      </c>
      <c r="AA31" s="19">
        <v>34.7</v>
      </c>
      <c r="AB31" s="20">
        <v>16</v>
      </c>
      <c r="AC31" s="20">
        <f>K31/'Assumptions'!$B$6</f>
        <v>9</v>
      </c>
      <c r="AD31" s="20">
        <v>2278</v>
      </c>
    </row>
    <row r="32" ht="20.05" customHeight="1">
      <c r="A32" s="39">
        <v>27</v>
      </c>
      <c r="B32" t="s" s="23">
        <v>42</v>
      </c>
      <c r="C32" t="s" s="23">
        <v>43</v>
      </c>
      <c r="D32" s="25">
        <v>2026</v>
      </c>
      <c r="E32" t="s" s="23">
        <v>33</v>
      </c>
      <c r="F32" s="25">
        <v>43</v>
      </c>
      <c r="G32" s="25">
        <v>108</v>
      </c>
      <c r="H32" s="25">
        <v>260</v>
      </c>
      <c r="I32" s="25">
        <v>129</v>
      </c>
      <c r="J32" s="25">
        <v>455</v>
      </c>
      <c r="K32" s="25">
        <v>90</v>
      </c>
      <c r="L32" s="25">
        <v>100</v>
      </c>
      <c r="M32" s="25">
        <v>1142</v>
      </c>
      <c r="N32" s="25">
        <v>876</v>
      </c>
      <c r="O32" s="25">
        <v>652</v>
      </c>
      <c r="P32" s="25">
        <v>3148</v>
      </c>
      <c r="Q32" s="25">
        <v>4676</v>
      </c>
      <c r="R32" s="25">
        <v>12.3</v>
      </c>
      <c r="S32" s="26">
        <f>IF(N32=0,"",ROUND(100*(G32+'Assumptions'!$B$3*AB32+'Assumptions'!$B$4*AC32)/N32,1))</f>
        <v>19.4</v>
      </c>
      <c r="T32" s="25">
        <v>59.7</v>
      </c>
      <c r="U32" s="25">
        <v>39.9</v>
      </c>
      <c r="V32" s="27">
        <f>IF(O32=0,"",ROUND(100*(H32+I32+'Assumptions'!$B$5*AB32+'Assumptions'!$B$7*AC32)/O32,1))</f>
        <v>79</v>
      </c>
      <c r="W32" s="26">
        <v>14.5</v>
      </c>
      <c r="X32" s="25">
        <v>4.1</v>
      </c>
      <c r="Y32" s="28">
        <v>24.4</v>
      </c>
      <c r="Z32" s="28">
        <f>IF(AD32=0,"",ROUND(100*L32/AD32,1))</f>
        <v>5.3</v>
      </c>
      <c r="AA32" s="28">
        <v>59.7</v>
      </c>
      <c r="AB32" s="29">
        <v>14</v>
      </c>
      <c r="AC32" s="29">
        <f>K32/'Assumptions'!$B$6</f>
        <v>11.25</v>
      </c>
      <c r="AD32" s="29">
        <v>1875</v>
      </c>
    </row>
    <row r="33" ht="20.05" customHeight="1">
      <c r="A33" s="30">
        <v>28</v>
      </c>
      <c r="B33" t="s" s="31">
        <v>44</v>
      </c>
      <c r="C33" s="32"/>
      <c r="D33" s="33">
        <v>2018</v>
      </c>
      <c r="E33" t="s" s="31">
        <v>33</v>
      </c>
      <c r="F33" s="33">
        <v>22</v>
      </c>
      <c r="G33" s="33">
        <v>24</v>
      </c>
      <c r="H33" s="33">
        <v>93</v>
      </c>
      <c r="I33" s="33">
        <v>63</v>
      </c>
      <c r="J33" s="33">
        <v>160</v>
      </c>
      <c r="K33" s="33">
        <v>64</v>
      </c>
      <c r="L33" s="33">
        <v>70</v>
      </c>
      <c r="M33" s="33">
        <v>474</v>
      </c>
      <c r="N33" s="33">
        <v>713</v>
      </c>
      <c r="O33" s="33">
        <v>477</v>
      </c>
      <c r="P33" s="33">
        <v>2168</v>
      </c>
      <c r="Q33" s="33">
        <v>3358</v>
      </c>
      <c r="R33" s="33">
        <v>3.4</v>
      </c>
      <c r="S33" s="34">
        <f>IF(N33=0,"",ROUND(100*(G33+'Assumptions'!$B$3*AB33+'Assumptions'!$B$4*AC33)/N33,1))</f>
        <v>9.5</v>
      </c>
      <c r="T33" s="33">
        <v>32.7</v>
      </c>
      <c r="U33" s="33">
        <v>19.5</v>
      </c>
      <c r="V33" s="35">
        <f>IF(O33=0,"",ROUND(100*(H33+I33+'Assumptions'!$B$5*AB33+'Assumptions'!$B$7*AC33)/O33,1))</f>
        <v>51.6</v>
      </c>
      <c r="W33" s="34">
        <v>7.4</v>
      </c>
      <c r="X33" s="33">
        <v>4</v>
      </c>
      <c r="Y33" s="36">
        <v>14.1</v>
      </c>
      <c r="Z33" s="36">
        <f>IF(AD33=0,"",ROUND(100*L33/AD33,1))</f>
        <v>4.9</v>
      </c>
      <c r="AA33" s="36">
        <v>32.7</v>
      </c>
      <c r="AB33" s="37">
        <v>10</v>
      </c>
      <c r="AC33" s="37">
        <f>K33/'Assumptions'!$B$6</f>
        <v>8</v>
      </c>
      <c r="AD33" s="37">
        <v>1432</v>
      </c>
    </row>
    <row r="34" ht="20.05" customHeight="1">
      <c r="A34" s="38">
        <v>28</v>
      </c>
      <c r="B34" t="s" s="14">
        <v>44</v>
      </c>
      <c r="C34" s="15"/>
      <c r="D34" s="16">
        <v>2020</v>
      </c>
      <c r="E34" t="s" s="14">
        <v>33</v>
      </c>
      <c r="F34" s="16">
        <v>26</v>
      </c>
      <c r="G34" s="16">
        <v>36</v>
      </c>
      <c r="H34" s="16">
        <v>93</v>
      </c>
      <c r="I34" s="16">
        <v>66</v>
      </c>
      <c r="J34" s="16">
        <v>81</v>
      </c>
      <c r="K34" s="16">
        <v>48</v>
      </c>
      <c r="L34" s="16">
        <v>99</v>
      </c>
      <c r="M34" s="16">
        <v>423</v>
      </c>
      <c r="N34" s="16">
        <v>656</v>
      </c>
      <c r="O34" s="16">
        <v>478</v>
      </c>
      <c r="P34" s="16">
        <v>2146</v>
      </c>
      <c r="Q34" s="16">
        <v>3280</v>
      </c>
      <c r="R34" s="16">
        <v>5.5</v>
      </c>
      <c r="S34" s="17">
        <f>IF(N34=0,"",ROUND(100*(G34+'Assumptions'!$B$3*AB34+'Assumptions'!$B$4*AC34)/N34,1))</f>
        <v>12.5</v>
      </c>
      <c r="T34" s="16">
        <v>33.3</v>
      </c>
      <c r="U34" s="16">
        <v>19.5</v>
      </c>
      <c r="V34" s="18">
        <f>IF(O34=0,"",ROUND(100*(H34+I34+'Assumptions'!$B$5*AB34+'Assumptions'!$B$7*AC34)/O34,1))</f>
        <v>54.2</v>
      </c>
      <c r="W34" s="17">
        <v>3.8</v>
      </c>
      <c r="X34" s="16">
        <v>4.5</v>
      </c>
      <c r="Y34" s="19">
        <v>12.9</v>
      </c>
      <c r="Z34" s="19">
        <f>IF(AD34=0,"",ROUND(100*L34/AD34,1))</f>
        <v>7.2</v>
      </c>
      <c r="AA34" s="19">
        <v>33.3</v>
      </c>
      <c r="AB34" s="20">
        <v>14</v>
      </c>
      <c r="AC34" s="20">
        <f>K34/'Assumptions'!$B$6</f>
        <v>6</v>
      </c>
      <c r="AD34" s="20">
        <v>1372</v>
      </c>
    </row>
    <row r="35" ht="20.05" customHeight="1">
      <c r="A35" s="39">
        <v>28</v>
      </c>
      <c r="B35" t="s" s="23">
        <v>44</v>
      </c>
      <c r="C35" s="24"/>
      <c r="D35" s="25">
        <v>2026</v>
      </c>
      <c r="E35" t="s" s="23">
        <v>33</v>
      </c>
      <c r="F35" s="25">
        <v>24</v>
      </c>
      <c r="G35" s="25">
        <v>36</v>
      </c>
      <c r="H35" s="25">
        <v>151</v>
      </c>
      <c r="I35" s="25">
        <v>36</v>
      </c>
      <c r="J35" s="25">
        <v>115</v>
      </c>
      <c r="K35" s="25">
        <v>48</v>
      </c>
      <c r="L35" s="25">
        <v>94</v>
      </c>
      <c r="M35" s="25">
        <v>480</v>
      </c>
      <c r="N35" s="25">
        <v>543</v>
      </c>
      <c r="O35" s="25">
        <v>354</v>
      </c>
      <c r="P35" s="25">
        <v>1895</v>
      </c>
      <c r="Q35" s="25">
        <v>2792</v>
      </c>
      <c r="R35" s="25">
        <v>6.6</v>
      </c>
      <c r="S35" s="26">
        <f>IF(N35=0,"",ROUND(100*(G35+'Assumptions'!$B$3*AB35+'Assumptions'!$B$4*AC35)/N35,1))</f>
        <v>14.7</v>
      </c>
      <c r="T35" s="25">
        <v>52.8</v>
      </c>
      <c r="U35" s="25">
        <v>42.7</v>
      </c>
      <c r="V35" s="27">
        <f>IF(O35=0,"",ROUND(100*(H35+I35+'Assumptions'!$B$5*AB35+'Assumptions'!$B$7*AC35)/O35,1))</f>
        <v>79.7</v>
      </c>
      <c r="W35" s="26">
        <v>6.1</v>
      </c>
      <c r="X35" s="25">
        <v>5.1</v>
      </c>
      <c r="Y35" s="28">
        <v>17.2</v>
      </c>
      <c r="Z35" s="28">
        <f>IF(AD35=0,"",ROUND(100*L35/AD35,1))</f>
        <v>8.699999999999999</v>
      </c>
      <c r="AA35" s="28">
        <v>52.8</v>
      </c>
      <c r="AB35" s="29">
        <v>13</v>
      </c>
      <c r="AC35" s="29">
        <f>K35/'Assumptions'!$B$6</f>
        <v>6</v>
      </c>
      <c r="AD35" s="29">
        <v>1079</v>
      </c>
    </row>
    <row r="36" ht="20.05" customHeight="1">
      <c r="A36" s="30">
        <v>33</v>
      </c>
      <c r="B36" t="s" s="31">
        <v>45</v>
      </c>
      <c r="C36" s="32"/>
      <c r="D36" s="33">
        <v>2018</v>
      </c>
      <c r="E36" t="s" s="31">
        <v>33</v>
      </c>
      <c r="F36" s="33">
        <v>84</v>
      </c>
      <c r="G36" s="33">
        <v>126</v>
      </c>
      <c r="H36" s="33">
        <v>401</v>
      </c>
      <c r="I36" s="33">
        <v>473</v>
      </c>
      <c r="J36" s="33">
        <v>616</v>
      </c>
      <c r="K36" s="33">
        <v>40</v>
      </c>
      <c r="L36" s="33">
        <v>271</v>
      </c>
      <c r="M36" s="33">
        <v>1927</v>
      </c>
      <c r="N36" s="33">
        <v>3521</v>
      </c>
      <c r="O36" s="33">
        <v>2410</v>
      </c>
      <c r="P36" s="33">
        <v>9983</v>
      </c>
      <c r="Q36" s="33">
        <v>15914</v>
      </c>
      <c r="R36" s="33">
        <v>3.6</v>
      </c>
      <c r="S36" s="34">
        <f>IF(N36=0,"",ROUND(100*(G36+'Assumptions'!$B$3*AB36+'Assumptions'!$B$4*AC36)/N36,1))</f>
        <v>6.1</v>
      </c>
      <c r="T36" s="33">
        <v>36.3</v>
      </c>
      <c r="U36" s="33">
        <v>16.6</v>
      </c>
      <c r="V36" s="35">
        <f>IF(O36=0,"",ROUND(100*(H36+I36+'Assumptions'!$B$5*AB36+'Assumptions'!$B$7*AC36)/O36,1))</f>
        <v>45</v>
      </c>
      <c r="W36" s="34">
        <v>6.2</v>
      </c>
      <c r="X36" s="33">
        <v>2</v>
      </c>
      <c r="Y36" s="36">
        <v>12.1</v>
      </c>
      <c r="Z36" s="36">
        <f>IF(AD36=0,"",ROUND(100*L36/AD36,1))</f>
        <v>3.8</v>
      </c>
      <c r="AA36" s="36">
        <v>36.3</v>
      </c>
      <c r="AB36" s="37">
        <v>37</v>
      </c>
      <c r="AC36" s="37">
        <f>K36/'Assumptions'!$B$6</f>
        <v>5</v>
      </c>
      <c r="AD36" s="37">
        <v>7155</v>
      </c>
    </row>
    <row r="37" ht="20.05" customHeight="1">
      <c r="A37" s="38">
        <v>33</v>
      </c>
      <c r="B37" t="s" s="14">
        <v>45</v>
      </c>
      <c r="C37" s="15"/>
      <c r="D37" s="16">
        <v>2020</v>
      </c>
      <c r="E37" t="s" s="14">
        <v>33</v>
      </c>
      <c r="F37" s="16">
        <v>99</v>
      </c>
      <c r="G37" s="16">
        <v>182</v>
      </c>
      <c r="H37" s="16">
        <v>526</v>
      </c>
      <c r="I37" s="16">
        <v>449</v>
      </c>
      <c r="J37" s="16">
        <v>670</v>
      </c>
      <c r="K37" s="16">
        <v>71</v>
      </c>
      <c r="L37" s="16">
        <v>350</v>
      </c>
      <c r="M37" s="16">
        <v>2248</v>
      </c>
      <c r="N37" s="16">
        <v>3472</v>
      </c>
      <c r="O37" s="16">
        <v>2520</v>
      </c>
      <c r="P37" s="16">
        <v>10432</v>
      </c>
      <c r="Q37" s="16">
        <v>16424</v>
      </c>
      <c r="R37" s="16">
        <v>5.2</v>
      </c>
      <c r="S37" s="17">
        <f>IF(N37=0,"",ROUND(100*(G37+'Assumptions'!$B$3*AB37+'Assumptions'!$B$4*AC37)/N37,1))</f>
        <v>8.800000000000001</v>
      </c>
      <c r="T37" s="16">
        <v>38.7</v>
      </c>
      <c r="U37" s="16">
        <v>20.9</v>
      </c>
      <c r="V37" s="18">
        <f>IF(O37=0,"",ROUND(100*(H37+I37+'Assumptions'!$B$5*AB37+'Assumptions'!$B$7*AC37)/O37,1))</f>
        <v>50</v>
      </c>
      <c r="W37" s="17">
        <v>6.4</v>
      </c>
      <c r="X37" s="16">
        <v>2.6</v>
      </c>
      <c r="Y37" s="19">
        <v>13.7</v>
      </c>
      <c r="Z37" s="19">
        <f>IF(AD37=0,"",ROUND(100*L37/AD37,1))</f>
        <v>4.8</v>
      </c>
      <c r="AA37" s="19">
        <v>38.7</v>
      </c>
      <c r="AB37" s="20">
        <v>48</v>
      </c>
      <c r="AC37" s="20">
        <f>K37/'Assumptions'!$B$6</f>
        <v>8.875</v>
      </c>
      <c r="AD37" s="20">
        <v>7243</v>
      </c>
    </row>
    <row r="38" ht="20.05" customHeight="1">
      <c r="A38" s="39">
        <v>33</v>
      </c>
      <c r="B38" t="s" s="23">
        <v>45</v>
      </c>
      <c r="C38" s="24"/>
      <c r="D38" s="25">
        <v>2026</v>
      </c>
      <c r="E38" t="s" s="23">
        <v>33</v>
      </c>
      <c r="F38" s="25">
        <v>191</v>
      </c>
      <c r="G38" s="25">
        <v>802</v>
      </c>
      <c r="H38" s="25">
        <v>1402</v>
      </c>
      <c r="I38" s="25">
        <v>369</v>
      </c>
      <c r="J38" s="25">
        <v>1280</v>
      </c>
      <c r="K38" s="25">
        <v>304</v>
      </c>
      <c r="L38" s="25">
        <v>500</v>
      </c>
      <c r="M38" s="25">
        <v>4657</v>
      </c>
      <c r="N38" s="25">
        <v>3529</v>
      </c>
      <c r="O38" s="25">
        <v>2371</v>
      </c>
      <c r="P38" s="25">
        <v>11131</v>
      </c>
      <c r="Q38" s="25">
        <v>17031</v>
      </c>
      <c r="R38" s="25">
        <v>22.7</v>
      </c>
      <c r="S38" s="26">
        <f>IF(N38=0,"",ROUND(100*(G38+'Assumptions'!$B$3*AB38+'Assumptions'!$B$4*AC38)/N38,1))</f>
        <v>29.8</v>
      </c>
      <c r="T38" s="25">
        <v>74.7</v>
      </c>
      <c r="U38" s="25">
        <v>59.1</v>
      </c>
      <c r="V38" s="27">
        <f>IF(O38=0,"",ROUND(100*(H38+I38+'Assumptions'!$B$5*AB38+'Assumptions'!$B$7*AC38)/O38,1))</f>
        <v>96.8</v>
      </c>
      <c r="W38" s="26">
        <v>11.5</v>
      </c>
      <c r="X38" s="25">
        <v>4.7</v>
      </c>
      <c r="Y38" s="28">
        <v>27.3</v>
      </c>
      <c r="Z38" s="28">
        <f>IF(AD38=0,"",ROUND(100*L38/AD38,1))</f>
        <v>7</v>
      </c>
      <c r="AA38" s="28">
        <v>74.7</v>
      </c>
      <c r="AB38" s="29">
        <v>67</v>
      </c>
      <c r="AC38" s="29">
        <f>K38/'Assumptions'!$B$6</f>
        <v>38</v>
      </c>
      <c r="AD38" s="29">
        <v>7163</v>
      </c>
    </row>
    <row r="39" ht="20.05" customHeight="1">
      <c r="A39" s="30">
        <v>34</v>
      </c>
      <c r="B39" t="s" s="31">
        <v>46</v>
      </c>
      <c r="C39" s="32"/>
      <c r="D39" s="33">
        <v>2018</v>
      </c>
      <c r="E39" t="s" s="31">
        <v>33</v>
      </c>
      <c r="F39" s="33">
        <v>110</v>
      </c>
      <c r="G39" s="33">
        <v>234</v>
      </c>
      <c r="H39" s="33">
        <v>578</v>
      </c>
      <c r="I39" s="33">
        <v>706</v>
      </c>
      <c r="J39" s="33">
        <v>951</v>
      </c>
      <c r="K39" s="33">
        <v>80</v>
      </c>
      <c r="L39" s="33">
        <v>282</v>
      </c>
      <c r="M39" s="33">
        <v>2831</v>
      </c>
      <c r="N39" s="33">
        <v>5250</v>
      </c>
      <c r="O39" s="33">
        <v>3565</v>
      </c>
      <c r="P39" s="33">
        <v>14869</v>
      </c>
      <c r="Q39" s="33">
        <v>23684</v>
      </c>
      <c r="R39" s="33">
        <v>4.5</v>
      </c>
      <c r="S39" s="34">
        <f>IF(N39=0,"",ROUND(100*(G39+'Assumptions'!$B$3*AB39+'Assumptions'!$B$4*AC39)/N39,1))</f>
        <v>6.5</v>
      </c>
      <c r="T39" s="33">
        <v>36</v>
      </c>
      <c r="U39" s="33">
        <v>16.2</v>
      </c>
      <c r="V39" s="35">
        <f>IF(O39=0,"",ROUND(100*(H39+I39+'Assumptions'!$B$5*AB39+'Assumptions'!$B$7*AC39)/O39,1))</f>
        <v>42.7</v>
      </c>
      <c r="W39" s="34">
        <v>6.4</v>
      </c>
      <c r="X39" s="33">
        <v>1.5</v>
      </c>
      <c r="Y39" s="36">
        <v>12</v>
      </c>
      <c r="Z39" s="36">
        <f>IF(AD39=0,"",ROUND(100*L39/AD39,1))</f>
        <v>2.7</v>
      </c>
      <c r="AA39" s="36">
        <v>36</v>
      </c>
      <c r="AB39" s="37">
        <v>38</v>
      </c>
      <c r="AC39" s="37">
        <f>K39/'Assumptions'!$B$6</f>
        <v>10</v>
      </c>
      <c r="AD39" s="37">
        <v>10628</v>
      </c>
    </row>
    <row r="40" ht="20.05" customHeight="1">
      <c r="A40" s="38">
        <v>34</v>
      </c>
      <c r="B40" t="s" s="14">
        <v>46</v>
      </c>
      <c r="C40" s="15"/>
      <c r="D40" s="16">
        <v>2020</v>
      </c>
      <c r="E40" t="s" s="14">
        <v>33</v>
      </c>
      <c r="F40" s="16">
        <v>120</v>
      </c>
      <c r="G40" s="16">
        <v>375</v>
      </c>
      <c r="H40" s="16">
        <v>771</v>
      </c>
      <c r="I40" s="16">
        <v>642</v>
      </c>
      <c r="J40" s="16">
        <v>1063</v>
      </c>
      <c r="K40" s="16">
        <v>80</v>
      </c>
      <c r="L40" s="16">
        <v>314</v>
      </c>
      <c r="M40" s="16">
        <v>3245</v>
      </c>
      <c r="N40" s="16">
        <v>5060</v>
      </c>
      <c r="O40" s="16">
        <v>3632</v>
      </c>
      <c r="P40" s="16">
        <v>15128</v>
      </c>
      <c r="Q40" s="16">
        <v>23820</v>
      </c>
      <c r="R40" s="16">
        <v>7.4</v>
      </c>
      <c r="S40" s="17">
        <f>IF(N40=0,"",ROUND(100*(G40+'Assumptions'!$B$3*AB40+'Assumptions'!$B$4*AC40)/N40,1))</f>
        <v>9.699999999999999</v>
      </c>
      <c r="T40" s="16">
        <v>38.9</v>
      </c>
      <c r="U40" s="16">
        <v>21.2</v>
      </c>
      <c r="V40" s="18">
        <f>IF(O40=0,"",ROUND(100*(H40+I40+'Assumptions'!$B$5*AB40+'Assumptions'!$B$7*AC40)/O40,1))</f>
        <v>46.1</v>
      </c>
      <c r="W40" s="17">
        <v>7</v>
      </c>
      <c r="X40" s="16">
        <v>1.7</v>
      </c>
      <c r="Y40" s="19">
        <v>13.6</v>
      </c>
      <c r="Z40" s="19">
        <f>IF(AD40=0,"",ROUND(100*L40/AD40,1))</f>
        <v>3</v>
      </c>
      <c r="AA40" s="19">
        <v>38.9</v>
      </c>
      <c r="AB40" s="20">
        <v>42</v>
      </c>
      <c r="AC40" s="20">
        <f>K40/'Assumptions'!$B$6</f>
        <v>10</v>
      </c>
      <c r="AD40" s="20">
        <v>10519</v>
      </c>
    </row>
    <row r="41" ht="20.05" customHeight="1">
      <c r="A41" s="39">
        <v>34</v>
      </c>
      <c r="B41" t="s" s="23">
        <v>46</v>
      </c>
      <c r="C41" s="24"/>
      <c r="D41" s="25">
        <v>2026</v>
      </c>
      <c r="E41" t="s" s="23">
        <v>33</v>
      </c>
      <c r="F41" s="25">
        <v>188</v>
      </c>
      <c r="G41" s="25">
        <v>1196</v>
      </c>
      <c r="H41" s="25">
        <v>2101</v>
      </c>
      <c r="I41" s="25">
        <v>490</v>
      </c>
      <c r="J41" s="25">
        <v>1714</v>
      </c>
      <c r="K41" s="25">
        <v>112</v>
      </c>
      <c r="L41" s="25">
        <v>587</v>
      </c>
      <c r="M41" s="25">
        <v>6200</v>
      </c>
      <c r="N41" s="25">
        <v>5336</v>
      </c>
      <c r="O41" s="25">
        <v>3341</v>
      </c>
      <c r="P41" s="25">
        <v>15083</v>
      </c>
      <c r="Q41" s="25">
        <v>23760</v>
      </c>
      <c r="R41" s="25">
        <v>22.4</v>
      </c>
      <c r="S41" s="26">
        <f>IF(N41=0,"",ROUND(100*(G41+'Assumptions'!$B$3*AB41+'Assumptions'!$B$4*AC41)/N41,1))</f>
        <v>26</v>
      </c>
      <c r="T41" s="25">
        <v>77.59999999999999</v>
      </c>
      <c r="U41" s="25">
        <v>62.9</v>
      </c>
      <c r="V41" s="27">
        <f>IF(O41=0,"",ROUND(100*(H41+I41+'Assumptions'!$B$5*AB41+'Assumptions'!$B$7*AC41)/O41,1))</f>
        <v>90.90000000000001</v>
      </c>
      <c r="W41" s="26">
        <v>11.4</v>
      </c>
      <c r="X41" s="25">
        <v>2.9</v>
      </c>
      <c r="Y41" s="28">
        <v>26.1</v>
      </c>
      <c r="Z41" s="28">
        <f>IF(AD41=0,"",ROUND(100*L41/AD41,1))</f>
        <v>5.7</v>
      </c>
      <c r="AA41" s="28">
        <v>77.59999999999999</v>
      </c>
      <c r="AB41" s="29">
        <v>75</v>
      </c>
      <c r="AC41" s="29">
        <f>K41/'Assumptions'!$B$6</f>
        <v>14</v>
      </c>
      <c r="AD41" s="29">
        <v>10378</v>
      </c>
    </row>
    <row r="42" ht="20.05" customHeight="1">
      <c r="A42" s="30">
        <v>35</v>
      </c>
      <c r="B42" t="s" s="31">
        <v>47</v>
      </c>
      <c r="C42" s="32"/>
      <c r="D42" s="33">
        <v>2018</v>
      </c>
      <c r="E42" t="s" s="31">
        <v>33</v>
      </c>
      <c r="F42" s="33">
        <v>136</v>
      </c>
      <c r="G42" s="33">
        <v>720</v>
      </c>
      <c r="H42" s="33">
        <v>1364</v>
      </c>
      <c r="I42" s="33">
        <v>857</v>
      </c>
      <c r="J42" s="33">
        <v>1122</v>
      </c>
      <c r="K42" s="33">
        <v>37</v>
      </c>
      <c r="L42" s="33">
        <v>328</v>
      </c>
      <c r="M42" s="33">
        <v>4428</v>
      </c>
      <c r="N42" s="33">
        <v>5289</v>
      </c>
      <c r="O42" s="33">
        <v>3697</v>
      </c>
      <c r="P42" s="33">
        <v>15043</v>
      </c>
      <c r="Q42" s="33">
        <v>24029</v>
      </c>
      <c r="R42" s="33">
        <v>13.6</v>
      </c>
      <c r="S42" s="34">
        <f>IF(N42=0,"",ROUND(100*(G42+'Assumptions'!$B$3*AB42+'Assumptions'!$B$4*AC42)/N42,1))</f>
        <v>15.6</v>
      </c>
      <c r="T42" s="33">
        <v>60.1</v>
      </c>
      <c r="U42" s="33">
        <v>36.9</v>
      </c>
      <c r="V42" s="35">
        <f>IF(O42=0,"",ROUND(100*(H42+I42+'Assumptions'!$B$5*AB42+'Assumptions'!$B$7*AC42)/O42,1))</f>
        <v>66.8</v>
      </c>
      <c r="W42" s="34">
        <v>7.5</v>
      </c>
      <c r="X42" s="33">
        <v>1.5</v>
      </c>
      <c r="Y42" s="36">
        <v>18.4</v>
      </c>
      <c r="Z42" s="36">
        <f>IF(AD42=0,"",ROUND(100*L42/AD42,1))</f>
        <v>3</v>
      </c>
      <c r="AA42" s="36">
        <v>60.1</v>
      </c>
      <c r="AB42" s="37">
        <v>45</v>
      </c>
      <c r="AC42" s="37">
        <f>K42/'Assumptions'!$B$6</f>
        <v>4.625</v>
      </c>
      <c r="AD42" s="37">
        <v>10890</v>
      </c>
    </row>
    <row r="43" ht="20.05" customHeight="1">
      <c r="A43" s="38">
        <v>35</v>
      </c>
      <c r="B43" t="s" s="14">
        <v>47</v>
      </c>
      <c r="C43" s="15"/>
      <c r="D43" s="16">
        <v>2020</v>
      </c>
      <c r="E43" t="s" s="14">
        <v>33</v>
      </c>
      <c r="F43" s="16">
        <v>146</v>
      </c>
      <c r="G43" s="16">
        <v>868</v>
      </c>
      <c r="H43" s="16">
        <v>1666</v>
      </c>
      <c r="I43" s="16">
        <v>784</v>
      </c>
      <c r="J43" s="16">
        <v>1242</v>
      </c>
      <c r="K43" s="16">
        <v>45</v>
      </c>
      <c r="L43" s="16">
        <v>379</v>
      </c>
      <c r="M43" s="16">
        <v>4984</v>
      </c>
      <c r="N43" s="16">
        <v>5286</v>
      </c>
      <c r="O43" s="16">
        <v>3829</v>
      </c>
      <c r="P43" s="16">
        <v>15673</v>
      </c>
      <c r="Q43" s="16">
        <v>24788</v>
      </c>
      <c r="R43" s="16">
        <v>16.4</v>
      </c>
      <c r="S43" s="17">
        <f>IF(N43=0,"",ROUND(100*(G43+'Assumptions'!$B$3*AB43+'Assumptions'!$B$4*AC43)/N43,1))</f>
        <v>18.7</v>
      </c>
      <c r="T43" s="16">
        <v>64</v>
      </c>
      <c r="U43" s="16">
        <v>43.5</v>
      </c>
      <c r="V43" s="18">
        <f>IF(O43=0,"",ROUND(100*(H43+I43+'Assumptions'!$B$5*AB43+'Assumptions'!$B$7*AC43)/O43,1))</f>
        <v>71.40000000000001</v>
      </c>
      <c r="W43" s="17">
        <v>7.9</v>
      </c>
      <c r="X43" s="16">
        <v>1.7</v>
      </c>
      <c r="Y43" s="19">
        <v>20.1</v>
      </c>
      <c r="Z43" s="19">
        <f>IF(AD43=0,"",ROUND(100*L43/AD43,1))</f>
        <v>3.4</v>
      </c>
      <c r="AA43" s="19">
        <v>64</v>
      </c>
      <c r="AB43" s="20">
        <v>51</v>
      </c>
      <c r="AC43" s="20">
        <f>K43/'Assumptions'!$B$6</f>
        <v>5.625</v>
      </c>
      <c r="AD43" s="20">
        <v>11067</v>
      </c>
    </row>
    <row r="44" ht="20.05" customHeight="1">
      <c r="A44" s="39">
        <v>35</v>
      </c>
      <c r="B44" t="s" s="23">
        <v>47</v>
      </c>
      <c r="C44" s="24"/>
      <c r="D44" s="25">
        <v>2026</v>
      </c>
      <c r="E44" t="s" s="23">
        <v>33</v>
      </c>
      <c r="F44" s="25">
        <v>238</v>
      </c>
      <c r="G44" s="25">
        <v>1842</v>
      </c>
      <c r="H44" s="25">
        <v>3332</v>
      </c>
      <c r="I44" s="25">
        <v>771</v>
      </c>
      <c r="J44" s="25">
        <v>2065</v>
      </c>
      <c r="K44" s="25">
        <v>92</v>
      </c>
      <c r="L44" s="25">
        <v>504</v>
      </c>
      <c r="M44" s="25">
        <v>8606</v>
      </c>
      <c r="N44" s="25">
        <v>5370</v>
      </c>
      <c r="O44" s="25">
        <v>3772</v>
      </c>
      <c r="P44" s="25">
        <v>17848</v>
      </c>
      <c r="Q44" s="25">
        <v>26990</v>
      </c>
      <c r="R44" s="25">
        <v>34.3</v>
      </c>
      <c r="S44" s="26">
        <f>IF(N44=0,"",ROUND(100*(G44+'Assumptions'!$B$3*AB44+'Assumptions'!$B$4*AC44)/N44,1))</f>
        <v>37.4</v>
      </c>
      <c r="T44" s="25">
        <v>108.8</v>
      </c>
      <c r="U44" s="25">
        <v>88.3</v>
      </c>
      <c r="V44" s="27">
        <f>IF(O44=0,"",ROUND(100*(H44+I44+'Assumptions'!$B$5*AB44+'Assumptions'!$B$7*AC44)/O44,1))</f>
        <v>119</v>
      </c>
      <c r="W44" s="26">
        <v>11.6</v>
      </c>
      <c r="X44" s="25">
        <v>2.2</v>
      </c>
      <c r="Y44" s="28">
        <v>31.9</v>
      </c>
      <c r="Z44" s="28">
        <f>IF(AD44=0,"",ROUND(100*L44/AD44,1))</f>
        <v>4.5</v>
      </c>
      <c r="AA44" s="28">
        <v>108.8</v>
      </c>
      <c r="AB44" s="29">
        <v>66</v>
      </c>
      <c r="AC44" s="29">
        <f>K44/'Assumptions'!$B$6</f>
        <v>11.5</v>
      </c>
      <c r="AD44" s="29">
        <v>11120</v>
      </c>
    </row>
    <row r="45" ht="20.05" customHeight="1">
      <c r="A45" s="30">
        <v>36</v>
      </c>
      <c r="B45" t="s" s="31">
        <v>48</v>
      </c>
      <c r="C45" s="32"/>
      <c r="D45" s="33">
        <v>2018</v>
      </c>
      <c r="E45" t="s" s="31">
        <v>33</v>
      </c>
      <c r="F45" s="33">
        <v>446</v>
      </c>
      <c r="G45" s="33">
        <v>1292</v>
      </c>
      <c r="H45" s="33">
        <v>3287</v>
      </c>
      <c r="I45" s="33">
        <v>2337</v>
      </c>
      <c r="J45" s="33">
        <v>2759</v>
      </c>
      <c r="K45" s="33">
        <v>443</v>
      </c>
      <c r="L45" s="33">
        <v>1219</v>
      </c>
      <c r="M45" s="33">
        <v>11337</v>
      </c>
      <c r="N45" s="33">
        <v>18089</v>
      </c>
      <c r="O45" s="33">
        <v>12680</v>
      </c>
      <c r="P45" s="33">
        <v>53768</v>
      </c>
      <c r="Q45" s="33">
        <v>84537</v>
      </c>
      <c r="R45" s="33">
        <v>7.1</v>
      </c>
      <c r="S45" s="34">
        <f>IF(N45=0,"",ROUND(100*(G45+'Assumptions'!$B$3*AB45+'Assumptions'!$B$4*AC45)/N45,1))</f>
        <v>9.800000000000001</v>
      </c>
      <c r="T45" s="33">
        <v>44.4</v>
      </c>
      <c r="U45" s="33">
        <v>25.9</v>
      </c>
      <c r="V45" s="35">
        <f>IF(O45=0,"",ROUND(100*(H45+I45+'Assumptions'!$B$5*AB45+'Assumptions'!$B$7*AC45)/O45,1))</f>
        <v>52.9</v>
      </c>
      <c r="W45" s="34">
        <v>5.1</v>
      </c>
      <c r="X45" s="33">
        <v>2</v>
      </c>
      <c r="Y45" s="36">
        <v>13.4</v>
      </c>
      <c r="Z45" s="36">
        <f>IF(AD45=0,"",ROUND(100*L45/AD45,1))</f>
        <v>3.3</v>
      </c>
      <c r="AA45" s="36">
        <v>44.4</v>
      </c>
      <c r="AB45" s="37">
        <v>161</v>
      </c>
      <c r="AC45" s="37">
        <f>K45/'Assumptions'!$B$6</f>
        <v>55.375</v>
      </c>
      <c r="AD45" s="37">
        <v>37372</v>
      </c>
    </row>
    <row r="46" ht="20.05" customHeight="1">
      <c r="A46" s="38">
        <v>36</v>
      </c>
      <c r="B46" t="s" s="14">
        <v>48</v>
      </c>
      <c r="C46" s="15"/>
      <c r="D46" s="16">
        <v>2020</v>
      </c>
      <c r="E46" t="s" s="14">
        <v>33</v>
      </c>
      <c r="F46" s="16">
        <v>496</v>
      </c>
      <c r="G46" s="16">
        <v>1667</v>
      </c>
      <c r="H46" s="16">
        <v>3891</v>
      </c>
      <c r="I46" s="16">
        <v>2243</v>
      </c>
      <c r="J46" s="16">
        <v>2926</v>
      </c>
      <c r="K46" s="16">
        <v>477</v>
      </c>
      <c r="L46" s="16">
        <v>1403</v>
      </c>
      <c r="M46" s="16">
        <v>12607</v>
      </c>
      <c r="N46" s="16">
        <v>18036</v>
      </c>
      <c r="O46" s="16">
        <v>13005</v>
      </c>
      <c r="P46" s="16">
        <v>55506</v>
      </c>
      <c r="Q46" s="16">
        <v>86547</v>
      </c>
      <c r="R46" s="16">
        <v>9.199999999999999</v>
      </c>
      <c r="S46" s="17">
        <f>IF(N46=0,"",ROUND(100*(G46+'Assumptions'!$B$3*AB46+'Assumptions'!$B$4*AC46)/N46,1))</f>
        <v>12.3</v>
      </c>
      <c r="T46" s="16">
        <v>47.2</v>
      </c>
      <c r="U46" s="16">
        <v>29.9</v>
      </c>
      <c r="V46" s="18">
        <f>IF(O46=0,"",ROUND(100*(H46+I46+'Assumptions'!$B$5*AB46+'Assumptions'!$B$7*AC46)/O46,1))</f>
        <v>56.6</v>
      </c>
      <c r="W46" s="17">
        <v>5.3</v>
      </c>
      <c r="X46" s="16">
        <v>2.2</v>
      </c>
      <c r="Y46" s="19">
        <v>14.6</v>
      </c>
      <c r="Z46" s="19">
        <f>IF(AD46=0,"",ROUND(100*L46/AD46,1))</f>
        <v>3.7</v>
      </c>
      <c r="AA46" s="19">
        <v>47.2</v>
      </c>
      <c r="AB46" s="20">
        <v>185</v>
      </c>
      <c r="AC46" s="20">
        <f>K46/'Assumptions'!$B$6</f>
        <v>59.625</v>
      </c>
      <c r="AD46" s="20">
        <v>37735</v>
      </c>
    </row>
    <row r="47" ht="20.05" customHeight="1">
      <c r="A47" s="39">
        <v>36</v>
      </c>
      <c r="B47" t="s" s="23">
        <v>48</v>
      </c>
      <c r="C47" s="24"/>
      <c r="D47" s="25">
        <v>2026</v>
      </c>
      <c r="E47" t="s" s="23">
        <v>33</v>
      </c>
      <c r="F47" s="25">
        <v>708</v>
      </c>
      <c r="G47" s="25">
        <v>3416</v>
      </c>
      <c r="H47" s="25">
        <v>7325</v>
      </c>
      <c r="I47" s="25">
        <v>1621</v>
      </c>
      <c r="J47" s="25">
        <v>4962</v>
      </c>
      <c r="K47" s="25">
        <v>661</v>
      </c>
      <c r="L47" s="25">
        <v>1808</v>
      </c>
      <c r="M47" s="25">
        <v>19793</v>
      </c>
      <c r="N47" s="25">
        <v>19301</v>
      </c>
      <c r="O47" s="25">
        <v>12621</v>
      </c>
      <c r="P47" s="25">
        <v>59078</v>
      </c>
      <c r="Q47" s="25">
        <v>91000</v>
      </c>
      <c r="R47" s="25">
        <v>17.7</v>
      </c>
      <c r="S47" s="26">
        <f>IF(N47=0,"",ROUND(100*(G47+'Assumptions'!$B$3*AB47+'Assumptions'!$B$4*AC47)/N47,1))</f>
        <v>21.4</v>
      </c>
      <c r="T47" s="25">
        <v>70.90000000000001</v>
      </c>
      <c r="U47" s="25">
        <v>58</v>
      </c>
      <c r="V47" s="27">
        <f>IF(O47=0,"",ROUND(100*(H47+I47+'Assumptions'!$B$5*AB47+'Assumptions'!$B$7*AC47)/O47,1))</f>
        <v>83.5</v>
      </c>
      <c r="W47" s="26">
        <v>8.4</v>
      </c>
      <c r="X47" s="25">
        <v>2.7</v>
      </c>
      <c r="Y47" s="28">
        <v>21.8</v>
      </c>
      <c r="Z47" s="28">
        <f>IF(AD47=0,"",ROUND(100*L47/AD47,1))</f>
        <v>4.7</v>
      </c>
      <c r="AA47" s="28">
        <v>70.90000000000001</v>
      </c>
      <c r="AB47" s="29">
        <v>235</v>
      </c>
      <c r="AC47" s="29">
        <f>K47/'Assumptions'!$B$6</f>
        <v>82.625</v>
      </c>
      <c r="AD47" s="29">
        <v>38374</v>
      </c>
    </row>
    <row r="48" ht="20.05" customHeight="1">
      <c r="A48" s="30">
        <v>37</v>
      </c>
      <c r="B48" t="s" s="31">
        <v>49</v>
      </c>
      <c r="C48" s="32"/>
      <c r="D48" s="33">
        <v>2018</v>
      </c>
      <c r="E48" t="s" s="31">
        <v>33</v>
      </c>
      <c r="F48" s="33">
        <v>94</v>
      </c>
      <c r="G48" s="33">
        <v>108</v>
      </c>
      <c r="H48" s="33">
        <v>453</v>
      </c>
      <c r="I48" s="33">
        <v>485</v>
      </c>
      <c r="J48" s="33">
        <v>591</v>
      </c>
      <c r="K48" s="33">
        <v>16</v>
      </c>
      <c r="L48" s="33">
        <v>366</v>
      </c>
      <c r="M48" s="33">
        <v>2019</v>
      </c>
      <c r="N48" s="33">
        <v>2724</v>
      </c>
      <c r="O48" s="33">
        <v>2036</v>
      </c>
      <c r="P48" s="33">
        <v>9359</v>
      </c>
      <c r="Q48" s="33">
        <v>14119</v>
      </c>
      <c r="R48" s="33">
        <v>4</v>
      </c>
      <c r="S48" s="34">
        <f>IF(N48=0,"",ROUND(100*(G48+'Assumptions'!$B$3*AB48+'Assumptions'!$B$4*AC48)/N48,1))</f>
        <v>7.8</v>
      </c>
      <c r="T48" s="33">
        <v>46.1</v>
      </c>
      <c r="U48" s="33">
        <v>22.2</v>
      </c>
      <c r="V48" s="35">
        <f>IF(O48=0,"",ROUND(100*(H48+I48+'Assumptions'!$B$5*AB48+'Assumptions'!$B$7*AC48)/O48,1))</f>
        <v>58.6</v>
      </c>
      <c r="W48" s="34">
        <v>6.3</v>
      </c>
      <c r="X48" s="33">
        <v>2.7</v>
      </c>
      <c r="Y48" s="36">
        <v>14.3</v>
      </c>
      <c r="Z48" s="36">
        <f>IF(AD48=0,"",ROUND(100*L48/AD48,1))</f>
        <v>6.2</v>
      </c>
      <c r="AA48" s="36">
        <v>46.1</v>
      </c>
      <c r="AB48" s="37">
        <v>49</v>
      </c>
      <c r="AC48" s="37">
        <f>K48/'Assumptions'!$B$6</f>
        <v>2</v>
      </c>
      <c r="AD48" s="37">
        <v>5857</v>
      </c>
    </row>
    <row r="49" ht="20.05" customHeight="1">
      <c r="A49" s="38">
        <v>37</v>
      </c>
      <c r="B49" t="s" s="14">
        <v>49</v>
      </c>
      <c r="C49" s="15"/>
      <c r="D49" s="16">
        <v>2020</v>
      </c>
      <c r="E49" t="s" s="14">
        <v>33</v>
      </c>
      <c r="F49" s="16">
        <v>114</v>
      </c>
      <c r="G49" s="16">
        <v>202</v>
      </c>
      <c r="H49" s="16">
        <v>603</v>
      </c>
      <c r="I49" s="16">
        <v>592</v>
      </c>
      <c r="J49" s="16">
        <v>812</v>
      </c>
      <c r="K49" s="16">
        <v>24</v>
      </c>
      <c r="L49" s="16">
        <v>415</v>
      </c>
      <c r="M49" s="16">
        <v>2648</v>
      </c>
      <c r="N49" s="16">
        <v>2661</v>
      </c>
      <c r="O49" s="16">
        <v>2130</v>
      </c>
      <c r="P49" s="16">
        <v>9688</v>
      </c>
      <c r="Q49" s="16">
        <v>14479</v>
      </c>
      <c r="R49" s="16">
        <v>7.6</v>
      </c>
      <c r="S49" s="17">
        <f>IF(N49=0,"",ROUND(100*(G49+'Assumptions'!$B$3*AB49+'Assumptions'!$B$4*AC49)/N49,1))</f>
        <v>12.1</v>
      </c>
      <c r="T49" s="16">
        <v>56.1</v>
      </c>
      <c r="U49" s="16">
        <v>28.3</v>
      </c>
      <c r="V49" s="18">
        <f>IF(O49=0,"",ROUND(100*(H49+I49+'Assumptions'!$B$5*AB49+'Assumptions'!$B$7*AC49)/O49,1))</f>
        <v>69.7</v>
      </c>
      <c r="W49" s="17">
        <v>8.4</v>
      </c>
      <c r="X49" s="16">
        <v>3</v>
      </c>
      <c r="Y49" s="19">
        <v>18.3</v>
      </c>
      <c r="Z49" s="19">
        <f>IF(AD49=0,"",ROUND(100*L49/AD49,1))</f>
        <v>7</v>
      </c>
      <c r="AA49" s="19">
        <v>56.1</v>
      </c>
      <c r="AB49" s="20">
        <v>55</v>
      </c>
      <c r="AC49" s="20">
        <f>K49/'Assumptions'!$B$6</f>
        <v>3</v>
      </c>
      <c r="AD49" s="20">
        <v>5923</v>
      </c>
    </row>
    <row r="50" ht="20.05" customHeight="1">
      <c r="A50" s="39">
        <v>37</v>
      </c>
      <c r="B50" t="s" s="23">
        <v>49</v>
      </c>
      <c r="C50" s="24"/>
      <c r="D50" s="25">
        <v>2026</v>
      </c>
      <c r="E50" t="s" s="23">
        <v>33</v>
      </c>
      <c r="F50" s="25">
        <v>140</v>
      </c>
      <c r="G50" s="25">
        <v>521</v>
      </c>
      <c r="H50" s="25">
        <v>1517</v>
      </c>
      <c r="I50" s="25">
        <v>369</v>
      </c>
      <c r="J50" s="25">
        <v>1104</v>
      </c>
      <c r="K50" s="25">
        <v>40</v>
      </c>
      <c r="L50" s="25">
        <v>461</v>
      </c>
      <c r="M50" s="25">
        <v>4012</v>
      </c>
      <c r="N50" s="25">
        <v>2686</v>
      </c>
      <c r="O50" s="25">
        <v>1933</v>
      </c>
      <c r="P50" s="25">
        <v>9646</v>
      </c>
      <c r="Q50" s="25">
        <v>14265</v>
      </c>
      <c r="R50" s="25">
        <v>19.4</v>
      </c>
      <c r="S50" s="26">
        <f>IF(N50=0,"",ROUND(100*(G50+'Assumptions'!$B$3*AB50+'Assumptions'!$B$4*AC50)/N50,1))</f>
        <v>24.4</v>
      </c>
      <c r="T50" s="25">
        <v>97.59999999999999</v>
      </c>
      <c r="U50" s="25">
        <v>78.5</v>
      </c>
      <c r="V50" s="27">
        <f>IF(O50=0,"",ROUND(100*(H50+I50+'Assumptions'!$B$5*AB50+'Assumptions'!$B$7*AC50)/O50,1))</f>
        <v>114.4</v>
      </c>
      <c r="W50" s="26">
        <v>11.4</v>
      </c>
      <c r="X50" s="25">
        <v>3.5</v>
      </c>
      <c r="Y50" s="28">
        <v>28.1</v>
      </c>
      <c r="Z50" s="28">
        <f>IF(AD50=0,"",ROUND(100*L50/AD50,1))</f>
        <v>8.1</v>
      </c>
      <c r="AA50" s="28">
        <v>97.59999999999999</v>
      </c>
      <c r="AB50" s="29">
        <v>60</v>
      </c>
      <c r="AC50" s="29">
        <f>K50/'Assumptions'!$B$6</f>
        <v>5</v>
      </c>
      <c r="AD50" s="29">
        <v>5660</v>
      </c>
    </row>
    <row r="51" ht="20.05" customHeight="1">
      <c r="A51" s="30">
        <v>38</v>
      </c>
      <c r="B51" t="s" s="31">
        <v>50</v>
      </c>
      <c r="C51" s="32"/>
      <c r="D51" s="33">
        <v>2018</v>
      </c>
      <c r="E51" t="s" s="31">
        <v>33</v>
      </c>
      <c r="F51" s="33">
        <v>253</v>
      </c>
      <c r="G51" s="33">
        <v>947</v>
      </c>
      <c r="H51" s="33">
        <v>2445</v>
      </c>
      <c r="I51" s="33">
        <v>709</v>
      </c>
      <c r="J51" s="33">
        <v>1541</v>
      </c>
      <c r="K51" s="33">
        <v>46</v>
      </c>
      <c r="L51" s="33">
        <v>278</v>
      </c>
      <c r="M51" s="33">
        <v>5966</v>
      </c>
      <c r="N51" s="33">
        <v>5486</v>
      </c>
      <c r="O51" s="33">
        <v>3749</v>
      </c>
      <c r="P51" s="33">
        <v>14827</v>
      </c>
      <c r="Q51" s="33">
        <v>24062</v>
      </c>
      <c r="R51" s="33">
        <v>17.3</v>
      </c>
      <c r="S51" s="34">
        <f>IF(N51=0,"",ROUND(100*(G51+'Assumptions'!$B$3*AB51+'Assumptions'!$B$4*AC51)/N51,1))</f>
        <v>19</v>
      </c>
      <c r="T51" s="33">
        <v>84.09999999999999</v>
      </c>
      <c r="U51" s="33">
        <v>65.2</v>
      </c>
      <c r="V51" s="35">
        <f>IF(O51=0,"",ROUND(100*(H51+I51+'Assumptions'!$B$5*AB51+'Assumptions'!$B$7*AC51)/O51,1))</f>
        <v>90</v>
      </c>
      <c r="W51" s="34">
        <v>10.4</v>
      </c>
      <c r="X51" s="33">
        <v>1.3</v>
      </c>
      <c r="Y51" s="36">
        <v>24.8</v>
      </c>
      <c r="Z51" s="36">
        <f>IF(AD51=0,"",ROUND(100*L51/AD51,1))</f>
        <v>2.5</v>
      </c>
      <c r="AA51" s="36">
        <v>84.09999999999999</v>
      </c>
      <c r="AB51" s="37">
        <v>38</v>
      </c>
      <c r="AC51" s="37">
        <f>K51/'Assumptions'!$B$6</f>
        <v>5.75</v>
      </c>
      <c r="AD51" s="37">
        <v>10965</v>
      </c>
    </row>
    <row r="52" ht="20.05" customHeight="1">
      <c r="A52" s="38">
        <v>38</v>
      </c>
      <c r="B52" t="s" s="14">
        <v>50</v>
      </c>
      <c r="C52" s="15"/>
      <c r="D52" s="16">
        <v>2020</v>
      </c>
      <c r="E52" t="s" s="14">
        <v>33</v>
      </c>
      <c r="F52" s="16">
        <v>268</v>
      </c>
      <c r="G52" s="16">
        <v>1135</v>
      </c>
      <c r="H52" s="16">
        <v>2714</v>
      </c>
      <c r="I52" s="16">
        <v>681</v>
      </c>
      <c r="J52" s="16">
        <v>1615</v>
      </c>
      <c r="K52" s="16">
        <v>40</v>
      </c>
      <c r="L52" s="16">
        <v>308</v>
      </c>
      <c r="M52" s="16">
        <v>6493</v>
      </c>
      <c r="N52" s="16">
        <v>5386</v>
      </c>
      <c r="O52" s="16">
        <v>3815</v>
      </c>
      <c r="P52" s="16">
        <v>15132</v>
      </c>
      <c r="Q52" s="16">
        <v>24333</v>
      </c>
      <c r="R52" s="16">
        <v>21.1</v>
      </c>
      <c r="S52" s="17">
        <f>IF(N52=0,"",ROUND(100*(G52+'Assumptions'!$B$3*AB52+'Assumptions'!$B$4*AC52)/N52,1))</f>
        <v>22.9</v>
      </c>
      <c r="T52" s="16">
        <v>89</v>
      </c>
      <c r="U52" s="16">
        <v>71.09999999999999</v>
      </c>
      <c r="V52" s="18">
        <f>IF(O52=0,"",ROUND(100*(H52+I52+'Assumptions'!$B$5*AB52+'Assumptions'!$B$7*AC52)/O52,1))</f>
        <v>95.2</v>
      </c>
      <c r="W52" s="17">
        <v>10.7</v>
      </c>
      <c r="X52" s="16">
        <v>1.4</v>
      </c>
      <c r="Y52" s="19">
        <v>26.7</v>
      </c>
      <c r="Z52" s="19">
        <f>IF(AD52=0,"",ROUND(100*L52/AD52,1))</f>
        <v>2.8</v>
      </c>
      <c r="AA52" s="19">
        <v>89</v>
      </c>
      <c r="AB52" s="20">
        <v>42</v>
      </c>
      <c r="AC52" s="20">
        <f>K52/'Assumptions'!$B$6</f>
        <v>5</v>
      </c>
      <c r="AD52" s="20">
        <v>10937</v>
      </c>
    </row>
    <row r="53" ht="20.05" customHeight="1">
      <c r="A53" s="39">
        <v>38</v>
      </c>
      <c r="B53" t="s" s="23">
        <v>50</v>
      </c>
      <c r="C53" s="24"/>
      <c r="D53" s="25">
        <v>2026</v>
      </c>
      <c r="E53" t="s" s="23">
        <v>33</v>
      </c>
      <c r="F53" s="25">
        <v>333</v>
      </c>
      <c r="G53" s="25">
        <v>2289</v>
      </c>
      <c r="H53" s="25">
        <v>4351</v>
      </c>
      <c r="I53" s="25">
        <v>416</v>
      </c>
      <c r="J53" s="25">
        <v>2500</v>
      </c>
      <c r="K53" s="25">
        <v>64</v>
      </c>
      <c r="L53" s="25">
        <v>245</v>
      </c>
      <c r="M53" s="25">
        <v>9865</v>
      </c>
      <c r="N53" s="25">
        <v>5118</v>
      </c>
      <c r="O53" s="25">
        <v>3243</v>
      </c>
      <c r="P53" s="25">
        <v>16074</v>
      </c>
      <c r="Q53" s="25">
        <v>24435</v>
      </c>
      <c r="R53" s="25">
        <v>44.7</v>
      </c>
      <c r="S53" s="26">
        <f>IF(N53=0,"",ROUND(100*(G53+'Assumptions'!$B$3*AB53+'Assumptions'!$B$4*AC53)/N53,1))</f>
        <v>46.5</v>
      </c>
      <c r="T53" s="25">
        <v>147</v>
      </c>
      <c r="U53" s="25">
        <v>134.2</v>
      </c>
      <c r="V53" s="27">
        <f>IF(O53=0,"",ROUND(100*(H53+I53+'Assumptions'!$B$5*AB53+'Assumptions'!$B$7*AC53)/O53,1))</f>
        <v>153.3</v>
      </c>
      <c r="W53" s="26">
        <v>15.6</v>
      </c>
      <c r="X53" s="25">
        <v>1.3</v>
      </c>
      <c r="Y53" s="28">
        <v>40.4</v>
      </c>
      <c r="Z53" s="28">
        <f>IF(AD53=0,"",ROUND(100*L53/AD53,1))</f>
        <v>2.4</v>
      </c>
      <c r="AA53" s="28">
        <v>147</v>
      </c>
      <c r="AB53" s="29">
        <v>33</v>
      </c>
      <c r="AC53" s="29">
        <f>K53/'Assumptions'!$B$6</f>
        <v>8</v>
      </c>
      <c r="AD53" s="29">
        <v>10132</v>
      </c>
    </row>
    <row r="54" ht="20.05" customHeight="1">
      <c r="A54" s="30">
        <v>39</v>
      </c>
      <c r="B54" t="s" s="31">
        <v>51</v>
      </c>
      <c r="C54" s="32"/>
      <c r="D54" s="33">
        <v>2018</v>
      </c>
      <c r="E54" t="s" s="31">
        <v>33</v>
      </c>
      <c r="F54" s="33">
        <v>566</v>
      </c>
      <c r="G54" s="33">
        <v>1136</v>
      </c>
      <c r="H54" s="33">
        <v>3273</v>
      </c>
      <c r="I54" s="33">
        <v>2412</v>
      </c>
      <c r="J54" s="33">
        <v>4645</v>
      </c>
      <c r="K54" s="33">
        <v>61</v>
      </c>
      <c r="L54" s="33">
        <v>962</v>
      </c>
      <c r="M54" s="33">
        <v>12489</v>
      </c>
      <c r="N54" s="33">
        <v>16292</v>
      </c>
      <c r="O54" s="33">
        <v>9984</v>
      </c>
      <c r="P54" s="33">
        <v>38761</v>
      </c>
      <c r="Q54" s="33">
        <v>65037</v>
      </c>
      <c r="R54" s="33">
        <v>7</v>
      </c>
      <c r="S54" s="34">
        <f>IF(N54=0,"",ROUND(100*(G54+'Assumptions'!$B$3*AB54+'Assumptions'!$B$4*AC54)/N54,1))</f>
        <v>9.1</v>
      </c>
      <c r="T54" s="33">
        <v>56.9</v>
      </c>
      <c r="U54" s="33">
        <v>32.8</v>
      </c>
      <c r="V54" s="35">
        <f>IF(O54=0,"",ROUND(100*(H54+I54+'Assumptions'!$B$5*AB54+'Assumptions'!$B$7*AC54)/O54,1))</f>
        <v>65.2</v>
      </c>
      <c r="W54" s="34">
        <v>12</v>
      </c>
      <c r="X54" s="33">
        <v>1.6</v>
      </c>
      <c r="Y54" s="36">
        <v>19.2</v>
      </c>
      <c r="Z54" s="36">
        <f>IF(AD54=0,"",ROUND(100*L54/AD54,1))</f>
        <v>3.1</v>
      </c>
      <c r="AA54" s="36">
        <v>56.9</v>
      </c>
      <c r="AB54" s="37">
        <v>158</v>
      </c>
      <c r="AC54" s="37">
        <f>K54/'Assumptions'!$B$6</f>
        <v>7.625</v>
      </c>
      <c r="AD54" s="37">
        <v>31276</v>
      </c>
    </row>
    <row r="55" ht="20.05" customHeight="1">
      <c r="A55" s="38">
        <v>39</v>
      </c>
      <c r="B55" t="s" s="14">
        <v>51</v>
      </c>
      <c r="C55" s="15"/>
      <c r="D55" s="16">
        <v>2020</v>
      </c>
      <c r="E55" t="s" s="14">
        <v>33</v>
      </c>
      <c r="F55" s="16">
        <v>596</v>
      </c>
      <c r="G55" s="16">
        <v>1379</v>
      </c>
      <c r="H55" s="16">
        <v>3637</v>
      </c>
      <c r="I55" s="16">
        <v>2249</v>
      </c>
      <c r="J55" s="16">
        <v>5127</v>
      </c>
      <c r="K55" s="16">
        <v>69</v>
      </c>
      <c r="L55" s="16">
        <v>1005</v>
      </c>
      <c r="M55" s="16">
        <v>13466</v>
      </c>
      <c r="N55" s="16">
        <v>15983</v>
      </c>
      <c r="O55" s="16">
        <v>10137</v>
      </c>
      <c r="P55" s="16">
        <v>39523</v>
      </c>
      <c r="Q55" s="16">
        <v>65643</v>
      </c>
      <c r="R55" s="16">
        <v>8.6</v>
      </c>
      <c r="S55" s="17">
        <f>IF(N55=0,"",ROUND(100*(G55+'Assumptions'!$B$3*AB55+'Assumptions'!$B$4*AC55)/N55,1))</f>
        <v>10.8</v>
      </c>
      <c r="T55" s="16">
        <v>58.1</v>
      </c>
      <c r="U55" s="16">
        <v>35.9</v>
      </c>
      <c r="V55" s="18">
        <f>IF(O55=0,"",ROUND(100*(H55+I55+'Assumptions'!$B$5*AB55+'Assumptions'!$B$7*AC55)/O55,1))</f>
        <v>66.40000000000001</v>
      </c>
      <c r="W55" s="17">
        <v>13</v>
      </c>
      <c r="X55" s="16">
        <v>1.6</v>
      </c>
      <c r="Y55" s="19">
        <v>20.5</v>
      </c>
      <c r="Z55" s="19">
        <f>IF(AD55=0,"",ROUND(100*L55/AD55,1))</f>
        <v>3.2</v>
      </c>
      <c r="AA55" s="19">
        <v>58.1</v>
      </c>
      <c r="AB55" s="20">
        <v>161</v>
      </c>
      <c r="AC55" s="20">
        <f>K55/'Assumptions'!$B$6</f>
        <v>8.625</v>
      </c>
      <c r="AD55" s="20">
        <v>31141</v>
      </c>
    </row>
    <row r="56" ht="20.05" customHeight="1">
      <c r="A56" s="39">
        <v>39</v>
      </c>
      <c r="B56" t="s" s="23">
        <v>51</v>
      </c>
      <c r="C56" s="24"/>
      <c r="D56" s="25">
        <v>2026</v>
      </c>
      <c r="E56" t="s" s="23">
        <v>33</v>
      </c>
      <c r="F56" s="25">
        <v>656</v>
      </c>
      <c r="G56" s="25">
        <v>2236</v>
      </c>
      <c r="H56" s="25">
        <v>5093</v>
      </c>
      <c r="I56" s="25">
        <v>1774</v>
      </c>
      <c r="J56" s="25">
        <v>6308</v>
      </c>
      <c r="K56" s="25">
        <v>139</v>
      </c>
      <c r="L56" s="25">
        <v>946</v>
      </c>
      <c r="M56" s="25">
        <v>16496</v>
      </c>
      <c r="N56" s="25">
        <v>15043</v>
      </c>
      <c r="O56" s="25">
        <v>8941</v>
      </c>
      <c r="P56" s="25">
        <v>38376</v>
      </c>
      <c r="Q56" s="25">
        <v>62360</v>
      </c>
      <c r="R56" s="25">
        <v>14.9</v>
      </c>
      <c r="S56" s="26">
        <f>IF(N56=0,"",ROUND(100*(G56+'Assumptions'!$B$3*AB56+'Assumptions'!$B$4*AC56)/N56,1))</f>
        <v>17.1</v>
      </c>
      <c r="T56" s="25">
        <v>76.8</v>
      </c>
      <c r="U56" s="25">
        <v>57</v>
      </c>
      <c r="V56" s="27">
        <f>IF(O56=0,"",ROUND(100*(H56+I56+'Assumptions'!$B$5*AB56+'Assumptions'!$B$7*AC56)/O56,1))</f>
        <v>85.8</v>
      </c>
      <c r="W56" s="26">
        <v>16.4</v>
      </c>
      <c r="X56" s="25">
        <v>1.7</v>
      </c>
      <c r="Y56" s="28">
        <v>26.5</v>
      </c>
      <c r="Z56" s="28">
        <f>IF(AD56=0,"",ROUND(100*L56/AD56,1))</f>
        <v>3.3</v>
      </c>
      <c r="AA56" s="28">
        <v>76.8</v>
      </c>
      <c r="AB56" s="29">
        <v>144</v>
      </c>
      <c r="AC56" s="29">
        <f>K56/'Assumptions'!$B$6</f>
        <v>17.375</v>
      </c>
      <c r="AD56" s="29">
        <v>28277</v>
      </c>
    </row>
    <row r="57" ht="20.05" customHeight="1">
      <c r="A57" s="30">
        <v>40</v>
      </c>
      <c r="B57" t="s" s="31">
        <v>52</v>
      </c>
      <c r="C57" s="32"/>
      <c r="D57" s="33">
        <v>2018</v>
      </c>
      <c r="E57" t="s" s="31">
        <v>33</v>
      </c>
      <c r="F57" s="33">
        <v>74</v>
      </c>
      <c r="G57" s="33">
        <v>362</v>
      </c>
      <c r="H57" s="33">
        <v>758</v>
      </c>
      <c r="I57" s="33">
        <v>95</v>
      </c>
      <c r="J57" s="33">
        <v>628</v>
      </c>
      <c r="K57" s="33">
        <v>64</v>
      </c>
      <c r="L57" s="33">
        <v>127</v>
      </c>
      <c r="M57" s="33">
        <v>2034</v>
      </c>
      <c r="N57" s="33">
        <v>2168</v>
      </c>
      <c r="O57" s="33">
        <v>1309</v>
      </c>
      <c r="P57" s="33">
        <v>4902</v>
      </c>
      <c r="Q57" s="33">
        <v>8379</v>
      </c>
      <c r="R57" s="33">
        <v>16.7</v>
      </c>
      <c r="S57" s="34">
        <f>IF(N57=0,"",ROUND(100*(G57+'Assumptions'!$B$3*AB57+'Assumptions'!$B$4*AC57)/N57,1))</f>
        <v>19.4</v>
      </c>
      <c r="T57" s="33">
        <v>65.2</v>
      </c>
      <c r="U57" s="33">
        <v>57.9</v>
      </c>
      <c r="V57" s="35">
        <f>IF(O57=0,"",ROUND(100*(H57+I57+'Assumptions'!$B$5*AB57+'Assumptions'!$B$7*AC57)/O57,1))</f>
        <v>74.7</v>
      </c>
      <c r="W57" s="34">
        <v>12.8</v>
      </c>
      <c r="X57" s="33">
        <v>2.3</v>
      </c>
      <c r="Y57" s="36">
        <v>24.3</v>
      </c>
      <c r="Z57" s="36">
        <f>IF(AD57=0,"",ROUND(100*L57/AD57,1))</f>
        <v>3.1</v>
      </c>
      <c r="AA57" s="36">
        <v>65.2</v>
      </c>
      <c r="AB57" s="37">
        <v>17</v>
      </c>
      <c r="AC57" s="37">
        <f>K57/'Assumptions'!$B$6</f>
        <v>8</v>
      </c>
      <c r="AD57" s="37">
        <v>4128</v>
      </c>
    </row>
    <row r="58" ht="20.05" customHeight="1">
      <c r="A58" s="38">
        <v>40</v>
      </c>
      <c r="B58" t="s" s="14">
        <v>52</v>
      </c>
      <c r="C58" s="15"/>
      <c r="D58" s="16">
        <v>2020</v>
      </c>
      <c r="E58" t="s" s="14">
        <v>33</v>
      </c>
      <c r="F58" s="16">
        <v>85</v>
      </c>
      <c r="G58" s="16">
        <v>459</v>
      </c>
      <c r="H58" s="16">
        <v>977</v>
      </c>
      <c r="I58" s="16">
        <v>205</v>
      </c>
      <c r="J58" s="16">
        <v>776</v>
      </c>
      <c r="K58" s="16">
        <v>40</v>
      </c>
      <c r="L58" s="16">
        <v>135</v>
      </c>
      <c r="M58" s="16">
        <v>2592</v>
      </c>
      <c r="N58" s="16">
        <v>2286</v>
      </c>
      <c r="O58" s="16">
        <v>1452</v>
      </c>
      <c r="P58" s="16">
        <v>5130</v>
      </c>
      <c r="Q58" s="16">
        <v>8868</v>
      </c>
      <c r="R58" s="16">
        <v>20.1</v>
      </c>
      <c r="S58" s="17">
        <f>IF(N58=0,"",ROUND(100*(G58+'Assumptions'!$B$3*AB58+'Assumptions'!$B$4*AC58)/N58,1))</f>
        <v>22.3</v>
      </c>
      <c r="T58" s="16">
        <v>81.40000000000001</v>
      </c>
      <c r="U58" s="16">
        <v>67.3</v>
      </c>
      <c r="V58" s="18">
        <f>IF(O58=0,"",ROUND(100*(H58+I58+'Assumptions'!$B$5*AB58+'Assumptions'!$B$7*AC58)/O58,1))</f>
        <v>89.3</v>
      </c>
      <c r="W58" s="17">
        <v>15.1</v>
      </c>
      <c r="X58" s="16">
        <v>2</v>
      </c>
      <c r="Y58" s="19">
        <v>29.2</v>
      </c>
      <c r="Z58" s="19">
        <f>IF(AD58=0,"",ROUND(100*L58/AD58,1))</f>
        <v>3.1</v>
      </c>
      <c r="AA58" s="19">
        <v>81.40000000000001</v>
      </c>
      <c r="AB58" s="20">
        <v>18</v>
      </c>
      <c r="AC58" s="20">
        <f>K58/'Assumptions'!$B$6</f>
        <v>5</v>
      </c>
      <c r="AD58" s="20">
        <v>4410</v>
      </c>
    </row>
    <row r="59" ht="20.05" customHeight="1">
      <c r="A59" s="39">
        <v>40</v>
      </c>
      <c r="B59" t="s" s="23">
        <v>52</v>
      </c>
      <c r="C59" s="24"/>
      <c r="D59" s="25">
        <v>2026</v>
      </c>
      <c r="E59" t="s" s="23">
        <v>33</v>
      </c>
      <c r="F59" s="25">
        <v>110</v>
      </c>
      <c r="G59" s="25">
        <v>895</v>
      </c>
      <c r="H59" s="25">
        <v>1478</v>
      </c>
      <c r="I59" s="25">
        <v>106</v>
      </c>
      <c r="J59" s="25">
        <v>970</v>
      </c>
      <c r="K59" s="25">
        <v>120</v>
      </c>
      <c r="L59" s="25">
        <v>134</v>
      </c>
      <c r="M59" s="25">
        <v>3703</v>
      </c>
      <c r="N59" s="25">
        <v>2367</v>
      </c>
      <c r="O59" s="25">
        <v>1435</v>
      </c>
      <c r="P59" s="25">
        <v>5899</v>
      </c>
      <c r="Q59" s="25">
        <v>9701</v>
      </c>
      <c r="R59" s="25">
        <v>37.8</v>
      </c>
      <c r="S59" s="26">
        <f>IF(N59=0,"",ROUND(100*(G59+'Assumptions'!$B$3*AB59+'Assumptions'!$B$4*AC59)/N59,1))</f>
        <v>41.2</v>
      </c>
      <c r="T59" s="25">
        <v>110.4</v>
      </c>
      <c r="U59" s="25">
        <v>103</v>
      </c>
      <c r="V59" s="27">
        <f>IF(O59=0,"",ROUND(100*(H59+I59+'Assumptions'!$B$5*AB59+'Assumptions'!$B$7*AC59)/O59,1))</f>
        <v>121.9</v>
      </c>
      <c r="W59" s="26">
        <v>16.4</v>
      </c>
      <c r="X59" s="25">
        <v>2.6</v>
      </c>
      <c r="Y59" s="28">
        <v>38.2</v>
      </c>
      <c r="Z59" s="28">
        <f>IF(AD59=0,"",ROUND(100*L59/AD59,1))</f>
        <v>2.9</v>
      </c>
      <c r="AA59" s="28">
        <v>110.4</v>
      </c>
      <c r="AB59" s="29">
        <v>18</v>
      </c>
      <c r="AC59" s="29">
        <f>K59/'Assumptions'!$B$6</f>
        <v>15</v>
      </c>
      <c r="AD59" s="29">
        <v>4546</v>
      </c>
    </row>
    <row r="60" ht="20.05" customHeight="1">
      <c r="A60" s="30">
        <v>41</v>
      </c>
      <c r="B60" t="s" s="31">
        <v>53</v>
      </c>
      <c r="C60" s="32"/>
      <c r="D60" s="33">
        <v>2018</v>
      </c>
      <c r="E60" t="s" s="31">
        <v>33</v>
      </c>
      <c r="F60" s="33">
        <v>227</v>
      </c>
      <c r="G60" s="33">
        <v>796</v>
      </c>
      <c r="H60" s="33">
        <v>1579</v>
      </c>
      <c r="I60" s="33">
        <v>608</v>
      </c>
      <c r="J60" s="33">
        <v>1467</v>
      </c>
      <c r="K60" s="33">
        <v>96</v>
      </c>
      <c r="L60" s="33">
        <v>503</v>
      </c>
      <c r="M60" s="33">
        <v>5049</v>
      </c>
      <c r="N60" s="33">
        <v>6811</v>
      </c>
      <c r="O60" s="33">
        <v>4365</v>
      </c>
      <c r="P60" s="33">
        <v>17061</v>
      </c>
      <c r="Q60" s="33">
        <v>28237</v>
      </c>
      <c r="R60" s="33">
        <v>11.7</v>
      </c>
      <c r="S60" s="34">
        <f>IF(N60=0,"",ROUND(100*(G60+'Assumptions'!$B$3*AB60+'Assumptions'!$B$4*AC60)/N60,1))</f>
        <v>14.2</v>
      </c>
      <c r="T60" s="33">
        <v>50.1</v>
      </c>
      <c r="U60" s="33">
        <v>36.2</v>
      </c>
      <c r="V60" s="35">
        <f>IF(O60=0,"",ROUND(100*(H60+I60+'Assumptions'!$B$5*AB60+'Assumptions'!$B$7*AC60)/O60,1))</f>
        <v>59.4</v>
      </c>
      <c r="W60" s="34">
        <v>8.6</v>
      </c>
      <c r="X60" s="33">
        <v>2.1</v>
      </c>
      <c r="Y60" s="36">
        <v>17.9</v>
      </c>
      <c r="Z60" s="36">
        <f>IF(AD60=0,"",ROUND(100*L60/AD60,1))</f>
        <v>3.7</v>
      </c>
      <c r="AA60" s="36">
        <v>50.1</v>
      </c>
      <c r="AB60" s="37">
        <v>69</v>
      </c>
      <c r="AC60" s="37">
        <f>K60/'Assumptions'!$B$6</f>
        <v>12</v>
      </c>
      <c r="AD60" s="37">
        <v>13428</v>
      </c>
    </row>
    <row r="61" ht="20.05" customHeight="1">
      <c r="A61" s="38">
        <v>41</v>
      </c>
      <c r="B61" t="s" s="14">
        <v>53</v>
      </c>
      <c r="C61" s="15"/>
      <c r="D61" s="16">
        <v>2020</v>
      </c>
      <c r="E61" t="s" s="14">
        <v>33</v>
      </c>
      <c r="F61" s="16">
        <v>250</v>
      </c>
      <c r="G61" s="16">
        <v>912</v>
      </c>
      <c r="H61" s="16">
        <v>1787</v>
      </c>
      <c r="I61" s="16">
        <v>546</v>
      </c>
      <c r="J61" s="16">
        <v>1455</v>
      </c>
      <c r="K61" s="16">
        <v>80</v>
      </c>
      <c r="L61" s="16">
        <v>517</v>
      </c>
      <c r="M61" s="16">
        <v>5297</v>
      </c>
      <c r="N61" s="16">
        <v>6712</v>
      </c>
      <c r="O61" s="16">
        <v>4477</v>
      </c>
      <c r="P61" s="16">
        <v>17626</v>
      </c>
      <c r="Q61" s="16">
        <v>28815</v>
      </c>
      <c r="R61" s="16">
        <v>13.6</v>
      </c>
      <c r="S61" s="17">
        <f>IF(N61=0,"",ROUND(100*(G61+'Assumptions'!$B$3*AB61+'Assumptions'!$B$4*AC61)/N61,1))</f>
        <v>16.2</v>
      </c>
      <c r="T61" s="16">
        <v>52.1</v>
      </c>
      <c r="U61" s="16">
        <v>39.9</v>
      </c>
      <c r="V61" s="18">
        <f>IF(O61=0,"",ROUND(100*(H61+I61+'Assumptions'!$B$5*AB61+'Assumptions'!$B$7*AC61)/O61,1))</f>
        <v>61.2</v>
      </c>
      <c r="W61" s="17">
        <v>8.300000000000001</v>
      </c>
      <c r="X61" s="16">
        <v>2.1</v>
      </c>
      <c r="Y61" s="19">
        <v>18.4</v>
      </c>
      <c r="Z61" s="19">
        <f>IF(AD61=0,"",ROUND(100*L61/AD61,1))</f>
        <v>3.9</v>
      </c>
      <c r="AA61" s="19">
        <v>52.1</v>
      </c>
      <c r="AB61" s="20">
        <v>71</v>
      </c>
      <c r="AC61" s="20">
        <f>K61/'Assumptions'!$B$6</f>
        <v>10</v>
      </c>
      <c r="AD61" s="20">
        <v>13426</v>
      </c>
    </row>
    <row r="62" ht="20.05" customHeight="1">
      <c r="A62" s="39">
        <v>41</v>
      </c>
      <c r="B62" t="s" s="23">
        <v>53</v>
      </c>
      <c r="C62" s="24"/>
      <c r="D62" s="25">
        <v>2026</v>
      </c>
      <c r="E62" t="s" s="23">
        <v>33</v>
      </c>
      <c r="F62" s="25">
        <v>332</v>
      </c>
      <c r="G62" s="25">
        <v>1819</v>
      </c>
      <c r="H62" s="25">
        <v>2848</v>
      </c>
      <c r="I62" s="25">
        <v>457</v>
      </c>
      <c r="J62" s="25">
        <v>1566</v>
      </c>
      <c r="K62" s="25">
        <v>104</v>
      </c>
      <c r="L62" s="25">
        <v>587</v>
      </c>
      <c r="M62" s="25">
        <v>7381</v>
      </c>
      <c r="N62" s="25">
        <v>6712</v>
      </c>
      <c r="O62" s="25">
        <v>4053</v>
      </c>
      <c r="P62" s="25">
        <v>19011</v>
      </c>
      <c r="Q62" s="25">
        <v>29776</v>
      </c>
      <c r="R62" s="25">
        <v>27.1</v>
      </c>
      <c r="S62" s="26">
        <f>IF(N62=0,"",ROUND(100*(G62+'Assumptions'!$B$3*AB62+'Assumptions'!$B$4*AC62)/N62,1))</f>
        <v>30</v>
      </c>
      <c r="T62" s="25">
        <v>81.5</v>
      </c>
      <c r="U62" s="25">
        <v>70.3</v>
      </c>
      <c r="V62" s="27">
        <f>IF(O62=0,"",ROUND(100*(H62+I62+'Assumptions'!$B$5*AB62+'Assumptions'!$B$7*AC62)/O62,1))</f>
        <v>92.90000000000001</v>
      </c>
      <c r="W62" s="26">
        <v>8.199999999999999</v>
      </c>
      <c r="X62" s="25">
        <v>2.3</v>
      </c>
      <c r="Y62" s="28">
        <v>24.8</v>
      </c>
      <c r="Z62" s="28">
        <f>IF(AD62=0,"",ROUND(100*L62/AD62,1))</f>
        <v>4.5</v>
      </c>
      <c r="AA62" s="28">
        <v>81.5</v>
      </c>
      <c r="AB62" s="29">
        <v>79</v>
      </c>
      <c r="AC62" s="29">
        <f>K62/'Assumptions'!$B$6</f>
        <v>13</v>
      </c>
      <c r="AD62" s="29">
        <v>12979</v>
      </c>
    </row>
    <row r="63" ht="20.05" customHeight="1">
      <c r="A63" s="30">
        <v>42</v>
      </c>
      <c r="B63" t="s" s="31">
        <v>54</v>
      </c>
      <c r="C63" s="32"/>
      <c r="D63" s="33">
        <v>2018</v>
      </c>
      <c r="E63" t="s" s="31">
        <v>33</v>
      </c>
      <c r="F63" s="33">
        <v>120</v>
      </c>
      <c r="G63" s="33">
        <v>428</v>
      </c>
      <c r="H63" s="33">
        <v>1004</v>
      </c>
      <c r="I63" s="33">
        <v>538</v>
      </c>
      <c r="J63" s="33">
        <v>919</v>
      </c>
      <c r="K63" s="33">
        <v>68</v>
      </c>
      <c r="L63" s="33">
        <v>393</v>
      </c>
      <c r="M63" s="33">
        <v>3350</v>
      </c>
      <c r="N63" s="33">
        <v>3765</v>
      </c>
      <c r="O63" s="33">
        <v>2581</v>
      </c>
      <c r="P63" s="33">
        <v>10024</v>
      </c>
      <c r="Q63" s="33">
        <v>16370</v>
      </c>
      <c r="R63" s="33">
        <v>11.4</v>
      </c>
      <c r="S63" s="34">
        <f>IF(N63=0,"",ROUND(100*(G63+'Assumptions'!$B$3*AB63+'Assumptions'!$B$4*AC63)/N63,1))</f>
        <v>14.9</v>
      </c>
      <c r="T63" s="33">
        <v>59.7</v>
      </c>
      <c r="U63" s="33">
        <v>38.9</v>
      </c>
      <c r="V63" s="35">
        <f>IF(O63=0,"",ROUND(100*(H63+I63+'Assumptions'!$B$5*AB63+'Assumptions'!$B$7*AC63)/O63,1))</f>
        <v>71.7</v>
      </c>
      <c r="W63" s="34">
        <v>9.199999999999999</v>
      </c>
      <c r="X63" s="33">
        <v>2.8</v>
      </c>
      <c r="Y63" s="36">
        <v>20.5</v>
      </c>
      <c r="Z63" s="36">
        <f>IF(AD63=0,"",ROUND(100*L63/AD63,1))</f>
        <v>5.1</v>
      </c>
      <c r="AA63" s="36">
        <v>59.7</v>
      </c>
      <c r="AB63" s="37">
        <v>53</v>
      </c>
      <c r="AC63" s="37">
        <f>K63/'Assumptions'!$B$6</f>
        <v>8.5</v>
      </c>
      <c r="AD63" s="37">
        <v>7657</v>
      </c>
    </row>
    <row r="64" ht="20.05" customHeight="1">
      <c r="A64" s="38">
        <v>42</v>
      </c>
      <c r="B64" t="s" s="14">
        <v>54</v>
      </c>
      <c r="C64" s="15"/>
      <c r="D64" s="16">
        <v>2020</v>
      </c>
      <c r="E64" t="s" s="14">
        <v>33</v>
      </c>
      <c r="F64" s="16">
        <v>145</v>
      </c>
      <c r="G64" s="16">
        <v>533</v>
      </c>
      <c r="H64" s="16">
        <v>1200</v>
      </c>
      <c r="I64" s="16">
        <v>656</v>
      </c>
      <c r="J64" s="16">
        <v>1210</v>
      </c>
      <c r="K64" s="16">
        <v>92</v>
      </c>
      <c r="L64" s="16">
        <v>467</v>
      </c>
      <c r="M64" s="16">
        <v>4158</v>
      </c>
      <c r="N64" s="16">
        <v>3610</v>
      </c>
      <c r="O64" s="16">
        <v>2605</v>
      </c>
      <c r="P64" s="16">
        <v>10116</v>
      </c>
      <c r="Q64" s="16">
        <v>16331</v>
      </c>
      <c r="R64" s="16">
        <v>14.8</v>
      </c>
      <c r="S64" s="17">
        <f>IF(N64=0,"",ROUND(100*(G64+'Assumptions'!$B$3*AB64+'Assumptions'!$B$4*AC64)/N64,1))</f>
        <v>19.2</v>
      </c>
      <c r="T64" s="16">
        <v>71.2</v>
      </c>
      <c r="U64" s="16">
        <v>46.1</v>
      </c>
      <c r="V64" s="18">
        <f>IF(O64=0,"",ROUND(100*(H64+I64+'Assumptions'!$B$5*AB64+'Assumptions'!$B$7*AC64)/O64,1))</f>
        <v>85.5</v>
      </c>
      <c r="W64" s="17">
        <v>12</v>
      </c>
      <c r="X64" s="16">
        <v>3.4</v>
      </c>
      <c r="Y64" s="19">
        <v>25.5</v>
      </c>
      <c r="Z64" s="19">
        <f>IF(AD64=0,"",ROUND(100*L64/AD64,1))</f>
        <v>6.2</v>
      </c>
      <c r="AA64" s="19">
        <v>71.2</v>
      </c>
      <c r="AB64" s="20">
        <v>63</v>
      </c>
      <c r="AC64" s="20">
        <f>K64/'Assumptions'!$B$6</f>
        <v>11.5</v>
      </c>
      <c r="AD64" s="20">
        <v>7547</v>
      </c>
    </row>
    <row r="65" ht="20.05" customHeight="1">
      <c r="A65" s="39">
        <v>42</v>
      </c>
      <c r="B65" t="s" s="23">
        <v>54</v>
      </c>
      <c r="C65" s="24"/>
      <c r="D65" s="25">
        <v>2026</v>
      </c>
      <c r="E65" t="s" s="23">
        <v>33</v>
      </c>
      <c r="F65" s="25">
        <v>189</v>
      </c>
      <c r="G65" s="25">
        <v>1064</v>
      </c>
      <c r="H65" s="25">
        <v>1859</v>
      </c>
      <c r="I65" s="25">
        <v>615</v>
      </c>
      <c r="J65" s="25">
        <v>1372</v>
      </c>
      <c r="K65" s="25">
        <v>128</v>
      </c>
      <c r="L65" s="25">
        <v>616</v>
      </c>
      <c r="M65" s="25">
        <v>5654</v>
      </c>
      <c r="N65" s="25">
        <v>3604</v>
      </c>
      <c r="O65" s="25">
        <v>2432</v>
      </c>
      <c r="P65" s="25">
        <v>11185</v>
      </c>
      <c r="Q65" s="25">
        <v>17221</v>
      </c>
      <c r="R65" s="25">
        <v>29.5</v>
      </c>
      <c r="S65" s="26">
        <f>IF(N65=0,"",ROUND(100*(G65+'Assumptions'!$B$3*AB65+'Assumptions'!$B$4*AC65)/N65,1))</f>
        <v>35.4</v>
      </c>
      <c r="T65" s="25">
        <v>101.7</v>
      </c>
      <c r="U65" s="25">
        <v>76.40000000000001</v>
      </c>
      <c r="V65" s="27">
        <f>IF(O65=0,"",ROUND(100*(H65+I65+'Assumptions'!$B$5*AB65+'Assumptions'!$B$7*AC65)/O65,1))</f>
        <v>121.9</v>
      </c>
      <c r="W65" s="26">
        <v>12.3</v>
      </c>
      <c r="X65" s="25">
        <v>4.3</v>
      </c>
      <c r="Y65" s="28">
        <v>32.8</v>
      </c>
      <c r="Z65" s="28">
        <f>IF(AD65=0,"",ROUND(100*L65/AD65,1))</f>
        <v>8.4</v>
      </c>
      <c r="AA65" s="28">
        <v>101.7</v>
      </c>
      <c r="AB65" s="29">
        <v>82</v>
      </c>
      <c r="AC65" s="29">
        <f>K65/'Assumptions'!$B$6</f>
        <v>16</v>
      </c>
      <c r="AD65" s="29">
        <v>7330</v>
      </c>
    </row>
    <row r="66" ht="20.05" customHeight="1">
      <c r="A66" s="30">
        <v>43</v>
      </c>
      <c r="B66" t="s" s="31">
        <v>55</v>
      </c>
      <c r="C66" s="32"/>
      <c r="D66" s="33">
        <v>2018</v>
      </c>
      <c r="E66" t="s" s="31">
        <v>33</v>
      </c>
      <c r="F66" s="33">
        <v>280</v>
      </c>
      <c r="G66" s="33">
        <v>952</v>
      </c>
      <c r="H66" s="33">
        <v>2422</v>
      </c>
      <c r="I66" s="33">
        <v>1032</v>
      </c>
      <c r="J66" s="33">
        <v>2259</v>
      </c>
      <c r="K66" s="33">
        <v>199</v>
      </c>
      <c r="L66" s="33">
        <v>772</v>
      </c>
      <c r="M66" s="33">
        <v>7636</v>
      </c>
      <c r="N66" s="33">
        <v>7084</v>
      </c>
      <c r="O66" s="33">
        <v>4875</v>
      </c>
      <c r="P66" s="33">
        <v>21230</v>
      </c>
      <c r="Q66" s="33">
        <v>33189</v>
      </c>
      <c r="R66" s="33">
        <v>13.4</v>
      </c>
      <c r="S66" s="34">
        <f>IF(N66=0,"",ROUND(100*(G66+'Assumptions'!$B$3*AB66+'Assumptions'!$B$4*AC66)/N66,1))</f>
        <v>17.5</v>
      </c>
      <c r="T66" s="33">
        <v>70.90000000000001</v>
      </c>
      <c r="U66" s="33">
        <v>49.7</v>
      </c>
      <c r="V66" s="35">
        <f>IF(O66=0,"",ROUND(100*(H66+I66+'Assumptions'!$B$5*AB66+'Assumptions'!$B$7*AC66)/O66,1))</f>
        <v>84.2</v>
      </c>
      <c r="W66" s="34">
        <v>10.6</v>
      </c>
      <c r="X66" s="33">
        <v>2.9</v>
      </c>
      <c r="Y66" s="36">
        <v>23</v>
      </c>
      <c r="Z66" s="36">
        <f>IF(AD66=0,"",ROUND(100*L66/AD66,1))</f>
        <v>5.3</v>
      </c>
      <c r="AA66" s="36">
        <v>70.90000000000001</v>
      </c>
      <c r="AB66" s="37">
        <v>105</v>
      </c>
      <c r="AC66" s="37">
        <f>K66/'Assumptions'!$B$6</f>
        <v>24.875</v>
      </c>
      <c r="AD66" s="37">
        <v>14500</v>
      </c>
    </row>
    <row r="67" ht="20.05" customHeight="1">
      <c r="A67" s="38">
        <v>43</v>
      </c>
      <c r="B67" t="s" s="14">
        <v>55</v>
      </c>
      <c r="C67" s="15"/>
      <c r="D67" s="16">
        <v>2020</v>
      </c>
      <c r="E67" t="s" s="14">
        <v>33</v>
      </c>
      <c r="F67" s="16">
        <v>290</v>
      </c>
      <c r="G67" s="16">
        <v>1056</v>
      </c>
      <c r="H67" s="16">
        <v>2592</v>
      </c>
      <c r="I67" s="16">
        <v>946</v>
      </c>
      <c r="J67" s="16">
        <v>2423</v>
      </c>
      <c r="K67" s="16">
        <v>131</v>
      </c>
      <c r="L67" s="16">
        <v>836</v>
      </c>
      <c r="M67" s="16">
        <v>7984</v>
      </c>
      <c r="N67" s="16">
        <v>6824</v>
      </c>
      <c r="O67" s="16">
        <v>4796</v>
      </c>
      <c r="P67" s="16">
        <v>21248</v>
      </c>
      <c r="Q67" s="16">
        <v>32868</v>
      </c>
      <c r="R67" s="16">
        <v>15.5</v>
      </c>
      <c r="S67" s="17">
        <f>IF(N67=0,"",ROUND(100*(G67+'Assumptions'!$B$3*AB67+'Assumptions'!$B$4*AC67)/N67,1))</f>
        <v>19.5</v>
      </c>
      <c r="T67" s="16">
        <v>73.8</v>
      </c>
      <c r="U67" s="16">
        <v>54</v>
      </c>
      <c r="V67" s="18">
        <f>IF(O67=0,"",ROUND(100*(H67+I67+'Assumptions'!$B$5*AB67+'Assumptions'!$B$7*AC67)/O67,1))</f>
        <v>87.3</v>
      </c>
      <c r="W67" s="17">
        <v>11.4</v>
      </c>
      <c r="X67" s="16">
        <v>2.9</v>
      </c>
      <c r="Y67" s="19">
        <v>24.3</v>
      </c>
      <c r="Z67" s="19">
        <f>IF(AD67=0,"",ROUND(100*L67/AD67,1))</f>
        <v>5.9</v>
      </c>
      <c r="AA67" s="19">
        <v>73.8</v>
      </c>
      <c r="AB67" s="20">
        <v>113</v>
      </c>
      <c r="AC67" s="20">
        <f>K67/'Assumptions'!$B$6</f>
        <v>16.375</v>
      </c>
      <c r="AD67" s="20">
        <v>14133</v>
      </c>
    </row>
    <row r="68" ht="20.05" customHeight="1">
      <c r="A68" s="39">
        <v>43</v>
      </c>
      <c r="B68" t="s" s="23">
        <v>55</v>
      </c>
      <c r="C68" s="24"/>
      <c r="D68" s="25">
        <v>2026</v>
      </c>
      <c r="E68" t="s" s="23">
        <v>33</v>
      </c>
      <c r="F68" s="25">
        <v>401</v>
      </c>
      <c r="G68" s="25">
        <v>1850</v>
      </c>
      <c r="H68" s="25">
        <v>3816</v>
      </c>
      <c r="I68" s="25">
        <v>626</v>
      </c>
      <c r="J68" s="25">
        <v>3247</v>
      </c>
      <c r="K68" s="25">
        <v>144</v>
      </c>
      <c r="L68" s="25">
        <v>1129</v>
      </c>
      <c r="M68" s="25">
        <v>10812</v>
      </c>
      <c r="N68" s="25">
        <v>6331</v>
      </c>
      <c r="O68" s="25">
        <v>4181</v>
      </c>
      <c r="P68" s="25">
        <v>20646</v>
      </c>
      <c r="Q68" s="25">
        <v>31158</v>
      </c>
      <c r="R68" s="25">
        <v>29.2</v>
      </c>
      <c r="S68" s="26">
        <f>IF(N68=0,"",ROUND(100*(G68+'Assumptions'!$B$3*AB68+'Assumptions'!$B$4*AC68)/N68,1))</f>
        <v>34.7</v>
      </c>
      <c r="T68" s="25">
        <v>106.2</v>
      </c>
      <c r="U68" s="25">
        <v>91.3</v>
      </c>
      <c r="V68" s="27">
        <f>IF(O68=0,"",ROUND(100*(H68+I68+'Assumptions'!$B$5*AB68+'Assumptions'!$B$7*AC68)/O68,1))</f>
        <v>126.1</v>
      </c>
      <c r="W68" s="26">
        <v>15.7</v>
      </c>
      <c r="X68" s="25">
        <v>4.1</v>
      </c>
      <c r="Y68" s="28">
        <v>34.7</v>
      </c>
      <c r="Z68" s="28">
        <f>IF(AD68=0,"",ROUND(100*L68/AD68,1))</f>
        <v>8.800000000000001</v>
      </c>
      <c r="AA68" s="28">
        <v>106.2</v>
      </c>
      <c r="AB68" s="29">
        <v>148</v>
      </c>
      <c r="AC68" s="29">
        <f>K68/'Assumptions'!$B$6</f>
        <v>18</v>
      </c>
      <c r="AD68" s="29">
        <v>12855</v>
      </c>
    </row>
    <row r="69" ht="20.05" customHeight="1">
      <c r="A69" s="30">
        <v>44</v>
      </c>
      <c r="B69" t="s" s="31">
        <v>56</v>
      </c>
      <c r="C69" s="32"/>
      <c r="D69" s="33">
        <v>2018</v>
      </c>
      <c r="E69" t="s" s="31">
        <v>33</v>
      </c>
      <c r="F69" s="33">
        <v>250</v>
      </c>
      <c r="G69" s="33">
        <v>755</v>
      </c>
      <c r="H69" s="33">
        <v>1637</v>
      </c>
      <c r="I69" s="33">
        <v>606</v>
      </c>
      <c r="J69" s="33">
        <v>1405</v>
      </c>
      <c r="K69" s="33">
        <v>24</v>
      </c>
      <c r="L69" s="33">
        <v>425</v>
      </c>
      <c r="M69" s="33">
        <v>4852</v>
      </c>
      <c r="N69" s="33">
        <v>3904</v>
      </c>
      <c r="O69" s="33">
        <v>2856</v>
      </c>
      <c r="P69" s="33">
        <v>12572</v>
      </c>
      <c r="Q69" s="33">
        <v>19332</v>
      </c>
      <c r="R69" s="33">
        <v>19.3</v>
      </c>
      <c r="S69" s="34">
        <f>IF(N69=0,"",ROUND(100*(G69+'Assumptions'!$B$3*AB69+'Assumptions'!$B$4*AC69)/N69,1))</f>
        <v>22.5</v>
      </c>
      <c r="T69" s="33">
        <v>78.5</v>
      </c>
      <c r="U69" s="33">
        <v>57.3</v>
      </c>
      <c r="V69" s="35">
        <f>IF(O69=0,"",ROUND(100*(H69+I69+'Assumptions'!$B$5*AB69+'Assumptions'!$B$7*AC69)/O69,1))</f>
        <v>89.2</v>
      </c>
      <c r="W69" s="34">
        <v>11.2</v>
      </c>
      <c r="X69" s="33">
        <v>2.3</v>
      </c>
      <c r="Y69" s="36">
        <v>25.1</v>
      </c>
      <c r="Z69" s="36">
        <f>IF(AD69=0,"",ROUND(100*L69/AD69,1))</f>
        <v>5.1</v>
      </c>
      <c r="AA69" s="36">
        <v>78.5</v>
      </c>
      <c r="AB69" s="37">
        <v>58</v>
      </c>
      <c r="AC69" s="37">
        <f>K69/'Assumptions'!$B$6</f>
        <v>3</v>
      </c>
      <c r="AD69" s="37">
        <v>8266</v>
      </c>
    </row>
    <row r="70" ht="20.05" customHeight="1">
      <c r="A70" s="38">
        <v>44</v>
      </c>
      <c r="B70" t="s" s="14">
        <v>56</v>
      </c>
      <c r="C70" s="15"/>
      <c r="D70" s="16">
        <v>2020</v>
      </c>
      <c r="E70" t="s" s="14">
        <v>33</v>
      </c>
      <c r="F70" s="16">
        <v>263</v>
      </c>
      <c r="G70" s="16">
        <v>895</v>
      </c>
      <c r="H70" s="16">
        <v>1744</v>
      </c>
      <c r="I70" s="16">
        <v>466</v>
      </c>
      <c r="J70" s="16">
        <v>1449</v>
      </c>
      <c r="K70" s="16">
        <v>48</v>
      </c>
      <c r="L70" s="16">
        <v>492</v>
      </c>
      <c r="M70" s="16">
        <v>5094</v>
      </c>
      <c r="N70" s="16">
        <v>3716</v>
      </c>
      <c r="O70" s="16">
        <v>2809</v>
      </c>
      <c r="P70" s="16">
        <v>12717</v>
      </c>
      <c r="Q70" s="16">
        <v>19242</v>
      </c>
      <c r="R70" s="16">
        <v>24.1</v>
      </c>
      <c r="S70" s="17">
        <f>IF(N70=0,"",ROUND(100*(G70+'Assumptions'!$B$3*AB70+'Assumptions'!$B$4*AC70)/N70,1))</f>
        <v>28.2</v>
      </c>
      <c r="T70" s="16">
        <v>78.7</v>
      </c>
      <c r="U70" s="16">
        <v>62.1</v>
      </c>
      <c r="V70" s="18">
        <f>IF(O70=0,"",ROUND(100*(H70+I70+'Assumptions'!$B$5*AB70+'Assumptions'!$B$7*AC70)/O70,1))</f>
        <v>91.7</v>
      </c>
      <c r="W70" s="17">
        <v>11.4</v>
      </c>
      <c r="X70" s="16">
        <v>2.8</v>
      </c>
      <c r="Y70" s="19">
        <v>26.5</v>
      </c>
      <c r="Z70" s="19">
        <f>IF(AD70=0,"",ROUND(100*L70/AD70,1))</f>
        <v>6.1</v>
      </c>
      <c r="AA70" s="19">
        <v>78.7</v>
      </c>
      <c r="AB70" s="20">
        <v>67</v>
      </c>
      <c r="AC70" s="20">
        <f>K70/'Assumptions'!$B$6</f>
        <v>6</v>
      </c>
      <c r="AD70" s="20">
        <v>8012</v>
      </c>
    </row>
    <row r="71" ht="20.05" customHeight="1">
      <c r="A71" s="39">
        <v>44</v>
      </c>
      <c r="B71" t="s" s="23">
        <v>56</v>
      </c>
      <c r="C71" s="24"/>
      <c r="D71" s="25">
        <v>2026</v>
      </c>
      <c r="E71" t="s" s="23">
        <v>33</v>
      </c>
      <c r="F71" s="25">
        <v>326</v>
      </c>
      <c r="G71" s="25">
        <v>1356</v>
      </c>
      <c r="H71" s="25">
        <v>2593</v>
      </c>
      <c r="I71" s="25">
        <v>223</v>
      </c>
      <c r="J71" s="25">
        <v>1597</v>
      </c>
      <c r="K71" s="25">
        <v>119</v>
      </c>
      <c r="L71" s="25">
        <v>617</v>
      </c>
      <c r="M71" s="25">
        <v>6505</v>
      </c>
      <c r="N71" s="25">
        <v>3775</v>
      </c>
      <c r="O71" s="25">
        <v>2548</v>
      </c>
      <c r="P71" s="25">
        <v>12601</v>
      </c>
      <c r="Q71" s="25">
        <v>18924</v>
      </c>
      <c r="R71" s="25">
        <v>35.9</v>
      </c>
      <c r="S71" s="26">
        <f>IF(N71=0,"",ROUND(100*(G71+'Assumptions'!$B$3*AB71+'Assumptions'!$B$4*AC71)/N71,1))</f>
        <v>41.4</v>
      </c>
      <c r="T71" s="25">
        <v>110.5</v>
      </c>
      <c r="U71" s="25">
        <v>101.8</v>
      </c>
      <c r="V71" s="27">
        <f>IF(O71=0,"",ROUND(100*(H71+I71+'Assumptions'!$B$5*AB71+'Assumptions'!$B$7*AC71)/O71,1))</f>
        <v>129.3</v>
      </c>
      <c r="W71" s="26">
        <v>12.7</v>
      </c>
      <c r="X71" s="25">
        <v>3.9</v>
      </c>
      <c r="Y71" s="28">
        <v>34.4</v>
      </c>
      <c r="Z71" s="28">
        <f>IF(AD71=0,"",ROUND(100*L71/AD71,1))</f>
        <v>8</v>
      </c>
      <c r="AA71" s="28">
        <v>110.5</v>
      </c>
      <c r="AB71" s="29">
        <v>81</v>
      </c>
      <c r="AC71" s="29">
        <f>K71/'Assumptions'!$B$6</f>
        <v>14.875</v>
      </c>
      <c r="AD71" s="29">
        <v>7700</v>
      </c>
    </row>
    <row r="72" ht="20.05" customHeight="1">
      <c r="A72" s="30">
        <v>45</v>
      </c>
      <c r="B72" t="s" s="31">
        <v>57</v>
      </c>
      <c r="C72" s="32"/>
      <c r="D72" s="33">
        <v>2018</v>
      </c>
      <c r="E72" t="s" s="31">
        <v>33</v>
      </c>
      <c r="F72" s="33">
        <v>47</v>
      </c>
      <c r="G72" s="33">
        <v>106</v>
      </c>
      <c r="H72" s="33">
        <v>331</v>
      </c>
      <c r="I72" s="33">
        <v>260</v>
      </c>
      <c r="J72" s="33">
        <v>326</v>
      </c>
      <c r="K72" s="33">
        <v>8</v>
      </c>
      <c r="L72" s="33">
        <v>7</v>
      </c>
      <c r="M72" s="33">
        <v>1038</v>
      </c>
      <c r="N72" s="33">
        <v>852</v>
      </c>
      <c r="O72" s="33">
        <v>700</v>
      </c>
      <c r="P72" s="33">
        <v>4331</v>
      </c>
      <c r="Q72" s="33">
        <v>5883</v>
      </c>
      <c r="R72" s="33">
        <v>12.4</v>
      </c>
      <c r="S72" s="34">
        <f>IF(N72=0,"",ROUND(100*(G72+'Assumptions'!$B$3*AB72+'Assumptions'!$B$4*AC72)/N72,1))</f>
        <v>13</v>
      </c>
      <c r="T72" s="33">
        <v>84.40000000000001</v>
      </c>
      <c r="U72" s="33">
        <v>47.3</v>
      </c>
      <c r="V72" s="35">
        <f>IF(O72=0,"",ROUND(100*(H72+I72+'Assumptions'!$B$5*AB72+'Assumptions'!$B$7*AC72)/O72,1))</f>
        <v>85.90000000000001</v>
      </c>
      <c r="W72" s="34">
        <v>7.5</v>
      </c>
      <c r="X72" s="33">
        <v>0.3</v>
      </c>
      <c r="Y72" s="36">
        <v>17.6</v>
      </c>
      <c r="Z72" s="36">
        <f>IF(AD72=0,"",ROUND(100*L72/AD72,1))</f>
        <v>0.4</v>
      </c>
      <c r="AA72" s="36">
        <v>84.40000000000001</v>
      </c>
      <c r="AB72" s="37">
        <v>1</v>
      </c>
      <c r="AC72" s="37">
        <f>K72/'Assumptions'!$B$6</f>
        <v>1</v>
      </c>
      <c r="AD72" s="37">
        <v>1978</v>
      </c>
    </row>
    <row r="73" ht="20.05" customHeight="1">
      <c r="A73" s="38">
        <v>45</v>
      </c>
      <c r="B73" t="s" s="14">
        <v>57</v>
      </c>
      <c r="C73" s="15"/>
      <c r="D73" s="16">
        <v>2020</v>
      </c>
      <c r="E73" t="s" s="14">
        <v>33</v>
      </c>
      <c r="F73" s="16">
        <v>56</v>
      </c>
      <c r="G73" s="16">
        <v>141</v>
      </c>
      <c r="H73" s="16">
        <v>469</v>
      </c>
      <c r="I73" s="16">
        <v>210</v>
      </c>
      <c r="J73" s="16">
        <v>383</v>
      </c>
      <c r="K73" s="16">
        <v>24</v>
      </c>
      <c r="L73" s="16">
        <v>30</v>
      </c>
      <c r="M73" s="16">
        <v>1257</v>
      </c>
      <c r="N73" s="16">
        <v>852</v>
      </c>
      <c r="O73" s="16">
        <v>773</v>
      </c>
      <c r="P73" s="16">
        <v>4446</v>
      </c>
      <c r="Q73" s="16">
        <v>6071</v>
      </c>
      <c r="R73" s="16">
        <v>16.5</v>
      </c>
      <c r="S73" s="17">
        <f>IF(N73=0,"",ROUND(100*(G73+'Assumptions'!$B$3*AB73+'Assumptions'!$B$4*AC73)/N73,1))</f>
        <v>18.5</v>
      </c>
      <c r="T73" s="16">
        <v>87.8</v>
      </c>
      <c r="U73" s="16">
        <v>60.7</v>
      </c>
      <c r="V73" s="18">
        <f>IF(O73=0,"",ROUND(100*(H73+I73+'Assumptions'!$B$5*AB73+'Assumptions'!$B$7*AC73)/O73,1))</f>
        <v>92.40000000000001</v>
      </c>
      <c r="W73" s="17">
        <v>8.6</v>
      </c>
      <c r="X73" s="16">
        <v>0.9</v>
      </c>
      <c r="Y73" s="19">
        <v>20.7</v>
      </c>
      <c r="Z73" s="19">
        <f>IF(AD73=0,"",ROUND(100*L73/AD73,1))</f>
        <v>1.4</v>
      </c>
      <c r="AA73" s="19">
        <v>87.8</v>
      </c>
      <c r="AB73" s="20">
        <v>4</v>
      </c>
      <c r="AC73" s="20">
        <f>K73/'Assumptions'!$B$6</f>
        <v>3</v>
      </c>
      <c r="AD73" s="20">
        <v>2083</v>
      </c>
    </row>
    <row r="74" ht="20.05" customHeight="1">
      <c r="A74" s="39">
        <v>45</v>
      </c>
      <c r="B74" t="s" s="23">
        <v>57</v>
      </c>
      <c r="C74" s="24"/>
      <c r="D74" s="25">
        <v>2026</v>
      </c>
      <c r="E74" t="s" s="23">
        <v>33</v>
      </c>
      <c r="F74" s="25">
        <v>90</v>
      </c>
      <c r="G74" s="25">
        <v>325</v>
      </c>
      <c r="H74" s="25">
        <v>896</v>
      </c>
      <c r="I74" s="25">
        <v>157</v>
      </c>
      <c r="J74" s="25">
        <v>726</v>
      </c>
      <c r="K74" s="25">
        <v>64</v>
      </c>
      <c r="L74" s="25">
        <v>45</v>
      </c>
      <c r="M74" s="25">
        <v>2213</v>
      </c>
      <c r="N74" s="25">
        <v>776</v>
      </c>
      <c r="O74" s="25">
        <v>611</v>
      </c>
      <c r="P74" s="25">
        <v>4353</v>
      </c>
      <c r="Q74" s="25">
        <v>5740</v>
      </c>
      <c r="R74" s="25">
        <v>41.9</v>
      </c>
      <c r="S74" s="26">
        <f>IF(N74=0,"",ROUND(100*(G74+'Assumptions'!$B$3*AB74+'Assumptions'!$B$4*AC74)/N74,1))</f>
        <v>46.5</v>
      </c>
      <c r="T74" s="25">
        <v>172.3</v>
      </c>
      <c r="U74" s="25">
        <v>146.6</v>
      </c>
      <c r="V74" s="27">
        <f>IF(O74=0,"",ROUND(100*(H74+I74+'Assumptions'!$B$5*AB74+'Assumptions'!$B$7*AC74)/O74,1))</f>
        <v>183.8</v>
      </c>
      <c r="W74" s="26">
        <v>16.7</v>
      </c>
      <c r="X74" s="25">
        <v>1.9</v>
      </c>
      <c r="Y74" s="28">
        <v>38.6</v>
      </c>
      <c r="Z74" s="28">
        <f>IF(AD74=0,"",ROUND(100*L74/AD74,1))</f>
        <v>2.5</v>
      </c>
      <c r="AA74" s="28">
        <v>172.3</v>
      </c>
      <c r="AB74" s="29">
        <v>6</v>
      </c>
      <c r="AC74" s="29">
        <f>K74/'Assumptions'!$B$6</f>
        <v>8</v>
      </c>
      <c r="AD74" s="29">
        <v>1788</v>
      </c>
    </row>
    <row r="75" ht="20.05" customHeight="1">
      <c r="A75" s="30">
        <v>46</v>
      </c>
      <c r="B75" t="s" s="31">
        <v>58</v>
      </c>
      <c r="C75" s="32"/>
      <c r="D75" s="33">
        <v>2018</v>
      </c>
      <c r="E75" t="s" s="31">
        <v>33</v>
      </c>
      <c r="F75" s="33">
        <v>31</v>
      </c>
      <c r="G75" s="33">
        <v>44</v>
      </c>
      <c r="H75" s="33">
        <v>230</v>
      </c>
      <c r="I75" s="33">
        <v>50</v>
      </c>
      <c r="J75" s="33">
        <v>142</v>
      </c>
      <c r="K75" s="33">
        <v>8</v>
      </c>
      <c r="L75" s="33">
        <v>73</v>
      </c>
      <c r="M75" s="33">
        <v>547</v>
      </c>
      <c r="N75" s="33">
        <v>674</v>
      </c>
      <c r="O75" s="33">
        <v>495</v>
      </c>
      <c r="P75" s="33">
        <v>2170</v>
      </c>
      <c r="Q75" s="33">
        <v>3339</v>
      </c>
      <c r="R75" s="33">
        <v>6.5</v>
      </c>
      <c r="S75" s="34">
        <f>IF(N75=0,"",ROUND(100*(G75+'Assumptions'!$B$3*AB75+'Assumptions'!$B$4*AC75)/N75,1))</f>
        <v>9.9</v>
      </c>
      <c r="T75" s="33">
        <v>56.6</v>
      </c>
      <c r="U75" s="33">
        <v>46.5</v>
      </c>
      <c r="V75" s="35">
        <f>IF(O75=0,"",ROUND(100*(H75+I75+'Assumptions'!$B$5*AB75+'Assumptions'!$B$7*AC75)/O75,1))</f>
        <v>67.7</v>
      </c>
      <c r="W75" s="34">
        <v>6.5</v>
      </c>
      <c r="X75" s="33">
        <v>2.4</v>
      </c>
      <c r="Y75" s="36">
        <v>16.4</v>
      </c>
      <c r="Z75" s="36">
        <f>IF(AD75=0,"",ROUND(100*L75/AD75,1))</f>
        <v>5.1</v>
      </c>
      <c r="AA75" s="36">
        <v>56.6</v>
      </c>
      <c r="AB75" s="37">
        <v>10</v>
      </c>
      <c r="AC75" s="37">
        <f>K75/'Assumptions'!$B$6</f>
        <v>1</v>
      </c>
      <c r="AD75" s="37">
        <v>1427</v>
      </c>
    </row>
    <row r="76" ht="20.05" customHeight="1">
      <c r="A76" s="38">
        <v>46</v>
      </c>
      <c r="B76" t="s" s="14">
        <v>58</v>
      </c>
      <c r="C76" s="15"/>
      <c r="D76" s="16">
        <v>2020</v>
      </c>
      <c r="E76" t="s" s="14">
        <v>33</v>
      </c>
      <c r="F76" s="16">
        <v>29</v>
      </c>
      <c r="G76" s="16">
        <v>44</v>
      </c>
      <c r="H76" s="16">
        <v>236</v>
      </c>
      <c r="I76" s="16">
        <v>40</v>
      </c>
      <c r="J76" s="16">
        <v>130</v>
      </c>
      <c r="K76" s="16">
        <v>8</v>
      </c>
      <c r="L76" s="16">
        <v>72</v>
      </c>
      <c r="M76" s="16">
        <v>530</v>
      </c>
      <c r="N76" s="16">
        <v>668</v>
      </c>
      <c r="O76" s="16">
        <v>495</v>
      </c>
      <c r="P76" s="16">
        <v>2215</v>
      </c>
      <c r="Q76" s="16">
        <v>3378</v>
      </c>
      <c r="R76" s="16">
        <v>6.6</v>
      </c>
      <c r="S76" s="17">
        <f>IF(N76=0,"",ROUND(100*(G76+'Assumptions'!$B$3*AB76+'Assumptions'!$B$4*AC76)/N76,1))</f>
        <v>10</v>
      </c>
      <c r="T76" s="16">
        <v>55.8</v>
      </c>
      <c r="U76" s="16">
        <v>47.7</v>
      </c>
      <c r="V76" s="18">
        <f>IF(O76=0,"",ROUND(100*(H76+I76+'Assumptions'!$B$5*AB76+'Assumptions'!$B$7*AC76)/O76,1))</f>
        <v>66.90000000000001</v>
      </c>
      <c r="W76" s="17">
        <v>5.9</v>
      </c>
      <c r="X76" s="16">
        <v>2.4</v>
      </c>
      <c r="Y76" s="19">
        <v>15.7</v>
      </c>
      <c r="Z76" s="19">
        <f>IF(AD76=0,"",ROUND(100*L76/AD76,1))</f>
        <v>5.1</v>
      </c>
      <c r="AA76" s="19">
        <v>55.8</v>
      </c>
      <c r="AB76" s="20">
        <v>10</v>
      </c>
      <c r="AC76" s="20">
        <f>K76/'Assumptions'!$B$6</f>
        <v>1</v>
      </c>
      <c r="AD76" s="20">
        <v>1422</v>
      </c>
    </row>
    <row r="77" ht="20.05" customHeight="1">
      <c r="A77" s="39">
        <v>46</v>
      </c>
      <c r="B77" t="s" s="23">
        <v>58</v>
      </c>
      <c r="C77" s="24"/>
      <c r="D77" s="25">
        <v>2026</v>
      </c>
      <c r="E77" t="s" s="23">
        <v>33</v>
      </c>
      <c r="F77" s="25">
        <v>49</v>
      </c>
      <c r="G77" s="25">
        <v>92</v>
      </c>
      <c r="H77" s="25">
        <v>380</v>
      </c>
      <c r="I77" s="25">
        <v>20</v>
      </c>
      <c r="J77" s="25">
        <v>210</v>
      </c>
      <c r="K77" s="25">
        <v>8</v>
      </c>
      <c r="L77" s="25">
        <v>126</v>
      </c>
      <c r="M77" s="25">
        <v>836</v>
      </c>
      <c r="N77" s="25">
        <v>634</v>
      </c>
      <c r="O77" s="25">
        <v>408</v>
      </c>
      <c r="P77" s="25">
        <v>2070</v>
      </c>
      <c r="Q77" s="25">
        <v>3112</v>
      </c>
      <c r="R77" s="25">
        <v>14.5</v>
      </c>
      <c r="S77" s="26">
        <f>IF(N77=0,"",ROUND(100*(G77+'Assumptions'!$B$3*AB77+'Assumptions'!$B$4*AC77)/N77,1))</f>
        <v>20.3</v>
      </c>
      <c r="T77" s="25">
        <v>98</v>
      </c>
      <c r="U77" s="25">
        <v>93.09999999999999</v>
      </c>
      <c r="V77" s="27">
        <f>IF(O77=0,"",ROUND(100*(H77+I77+'Assumptions'!$B$5*AB77+'Assumptions'!$B$7*AC77)/O77,1))</f>
        <v>120.1</v>
      </c>
      <c r="W77" s="26">
        <v>10.1</v>
      </c>
      <c r="X77" s="25">
        <v>4.3</v>
      </c>
      <c r="Y77" s="28">
        <v>26.9</v>
      </c>
      <c r="Z77" s="28">
        <f>IF(AD77=0,"",ROUND(100*L77/AD77,1))</f>
        <v>10</v>
      </c>
      <c r="AA77" s="28">
        <v>98</v>
      </c>
      <c r="AB77" s="29">
        <v>17</v>
      </c>
      <c r="AC77" s="29">
        <f>K77/'Assumptions'!$B$6</f>
        <v>1</v>
      </c>
      <c r="AD77" s="29">
        <v>1258</v>
      </c>
    </row>
    <row r="78" ht="20.05" customHeight="1">
      <c r="A78" s="30">
        <v>47</v>
      </c>
      <c r="B78" t="s" s="31">
        <v>59</v>
      </c>
      <c r="C78" t="s" s="31">
        <v>60</v>
      </c>
      <c r="D78" s="33">
        <v>2018</v>
      </c>
      <c r="E78" t="s" s="31">
        <v>33</v>
      </c>
      <c r="F78" s="33">
        <v>24</v>
      </c>
      <c r="G78" s="33">
        <v>28</v>
      </c>
      <c r="H78" s="33">
        <v>76</v>
      </c>
      <c r="I78" s="33">
        <v>92</v>
      </c>
      <c r="J78" s="33">
        <v>50</v>
      </c>
      <c r="K78" s="33">
        <v>31</v>
      </c>
      <c r="L78" s="33">
        <v>35</v>
      </c>
      <c r="M78" s="33">
        <v>312</v>
      </c>
      <c r="N78" s="33">
        <v>474</v>
      </c>
      <c r="O78" s="33">
        <v>352</v>
      </c>
      <c r="P78" s="33">
        <v>1455</v>
      </c>
      <c r="Q78" s="33">
        <v>2281</v>
      </c>
      <c r="R78" s="33">
        <v>5.9</v>
      </c>
      <c r="S78" s="34">
        <f>IF(N78=0,"",ROUND(100*(G78+'Assumptions'!$B$3*AB78+'Assumptions'!$B$4*AC78)/N78,1))</f>
        <v>10.5</v>
      </c>
      <c r="T78" s="33">
        <v>47.7</v>
      </c>
      <c r="U78" s="33">
        <v>21.6</v>
      </c>
      <c r="V78" s="35">
        <f>IF(O78=0,"",ROUND(100*(H78+I78+'Assumptions'!$B$5*AB78+'Assumptions'!$B$7*AC78)/O78,1))</f>
        <v>60.3</v>
      </c>
      <c r="W78" s="34">
        <v>3.4</v>
      </c>
      <c r="X78" s="33">
        <v>2.9</v>
      </c>
      <c r="Y78" s="36">
        <v>13.7</v>
      </c>
      <c r="Z78" s="36">
        <f>IF(AD78=0,"",ROUND(100*L78/AD78,1))</f>
        <v>3.5</v>
      </c>
      <c r="AA78" s="36">
        <v>47.7</v>
      </c>
      <c r="AB78" s="37">
        <v>5</v>
      </c>
      <c r="AC78" s="37">
        <f>K78/'Assumptions'!$B$6</f>
        <v>3.875</v>
      </c>
      <c r="AD78" s="37">
        <v>988</v>
      </c>
    </row>
    <row r="79" ht="20.05" customHeight="1">
      <c r="A79" s="38">
        <v>47</v>
      </c>
      <c r="B79" t="s" s="14">
        <v>59</v>
      </c>
      <c r="C79" t="s" s="14">
        <v>60</v>
      </c>
      <c r="D79" s="16">
        <v>2020</v>
      </c>
      <c r="E79" t="s" s="14">
        <v>33</v>
      </c>
      <c r="F79" s="16">
        <v>24</v>
      </c>
      <c r="G79" s="16">
        <v>16</v>
      </c>
      <c r="H79" s="16">
        <v>58</v>
      </c>
      <c r="I79" s="16">
        <v>82</v>
      </c>
      <c r="J79" s="16">
        <v>50</v>
      </c>
      <c r="K79" s="16">
        <v>31</v>
      </c>
      <c r="L79" s="16">
        <v>43</v>
      </c>
      <c r="M79" s="16">
        <v>280</v>
      </c>
      <c r="N79" s="16">
        <v>446</v>
      </c>
      <c r="O79" s="16">
        <v>332</v>
      </c>
      <c r="P79" s="16">
        <v>1516</v>
      </c>
      <c r="Q79" s="16">
        <v>2294</v>
      </c>
      <c r="R79" s="16">
        <v>3.6</v>
      </c>
      <c r="S79" s="17">
        <f>IF(N79=0,"",ROUND(100*(G79+'Assumptions'!$B$3*AB79+'Assumptions'!$B$4*AC79)/N79,1))</f>
        <v>8.9</v>
      </c>
      <c r="T79" s="16">
        <v>42.2</v>
      </c>
      <c r="U79" s="16">
        <v>17.5</v>
      </c>
      <c r="V79" s="18">
        <f>IF(O79=0,"",ROUND(100*(H79+I79+'Assumptions'!$B$5*AB79+'Assumptions'!$B$7*AC79)/O79,1))</f>
        <v>57</v>
      </c>
      <c r="W79" s="17">
        <v>3.3</v>
      </c>
      <c r="X79" s="16">
        <v>3.2</v>
      </c>
      <c r="Y79" s="19">
        <v>12.2</v>
      </c>
      <c r="Z79" s="19">
        <f>IF(AD79=0,"",ROUND(100*L79/AD79,1))</f>
        <v>4.5</v>
      </c>
      <c r="AA79" s="19">
        <v>42.2</v>
      </c>
      <c r="AB79" s="20">
        <v>6</v>
      </c>
      <c r="AC79" s="20">
        <f>K79/'Assumptions'!$B$6</f>
        <v>3.875</v>
      </c>
      <c r="AD79" s="20">
        <v>957</v>
      </c>
    </row>
    <row r="80" ht="20.05" customHeight="1">
      <c r="A80" s="39">
        <v>47</v>
      </c>
      <c r="B80" t="s" s="23">
        <v>59</v>
      </c>
      <c r="C80" t="s" s="23">
        <v>60</v>
      </c>
      <c r="D80" s="25">
        <v>2026</v>
      </c>
      <c r="E80" t="s" s="23">
        <v>33</v>
      </c>
      <c r="F80" s="25">
        <v>39</v>
      </c>
      <c r="G80" s="25">
        <v>63</v>
      </c>
      <c r="H80" s="25">
        <v>96</v>
      </c>
      <c r="I80" s="25">
        <v>80</v>
      </c>
      <c r="J80" s="25">
        <v>189</v>
      </c>
      <c r="K80" s="25">
        <v>55</v>
      </c>
      <c r="L80" s="25">
        <v>53</v>
      </c>
      <c r="M80" s="25">
        <v>536</v>
      </c>
      <c r="N80" s="25">
        <v>403</v>
      </c>
      <c r="O80" s="25">
        <v>286</v>
      </c>
      <c r="P80" s="25">
        <v>1411</v>
      </c>
      <c r="Q80" s="25">
        <v>2100</v>
      </c>
      <c r="R80" s="25">
        <v>15.6</v>
      </c>
      <c r="S80" s="26">
        <f>IF(N80=0,"",ROUND(100*(G80+'Assumptions'!$B$3*AB80+'Assumptions'!$B$4*AC80)/N80,1))</f>
        <v>24.2</v>
      </c>
      <c r="T80" s="25">
        <v>61.5</v>
      </c>
      <c r="U80" s="25">
        <v>33.6</v>
      </c>
      <c r="V80" s="27">
        <f>IF(O80=0,"",ROUND(100*(H80+I80+'Assumptions'!$B$5*AB80+'Assumptions'!$B$7*AC80)/O80,1))</f>
        <v>85.8</v>
      </c>
      <c r="W80" s="26">
        <v>13.4</v>
      </c>
      <c r="X80" s="25">
        <v>5.1</v>
      </c>
      <c r="Y80" s="28">
        <v>25.5</v>
      </c>
      <c r="Z80" s="28">
        <f>IF(AD80=0,"",ROUND(100*L80/AD80,1))</f>
        <v>6.5</v>
      </c>
      <c r="AA80" s="28">
        <v>61.5</v>
      </c>
      <c r="AB80" s="29">
        <v>7</v>
      </c>
      <c r="AC80" s="29">
        <f>K80/'Assumptions'!$B$6</f>
        <v>6.875</v>
      </c>
      <c r="AD80" s="29">
        <v>821</v>
      </c>
    </row>
    <row r="81" ht="20.05" customHeight="1">
      <c r="A81" s="30">
        <v>48</v>
      </c>
      <c r="B81" t="s" s="31">
        <v>61</v>
      </c>
      <c r="C81" s="32"/>
      <c r="D81" s="33">
        <v>2018</v>
      </c>
      <c r="E81" t="s" s="31">
        <v>33</v>
      </c>
      <c r="F81" s="33">
        <v>63</v>
      </c>
      <c r="G81" s="33">
        <v>132</v>
      </c>
      <c r="H81" s="33">
        <v>410</v>
      </c>
      <c r="I81" s="33">
        <v>85</v>
      </c>
      <c r="J81" s="33">
        <v>232</v>
      </c>
      <c r="K81" s="33">
        <v>16</v>
      </c>
      <c r="L81" s="33">
        <v>144</v>
      </c>
      <c r="M81" s="33">
        <v>1019</v>
      </c>
      <c r="N81" s="33">
        <v>1455</v>
      </c>
      <c r="O81" s="33">
        <v>1010</v>
      </c>
      <c r="P81" s="33">
        <v>3918</v>
      </c>
      <c r="Q81" s="33">
        <v>6383</v>
      </c>
      <c r="R81" s="33">
        <v>9.1</v>
      </c>
      <c r="S81" s="34">
        <f>IF(N81=0,"",ROUND(100*(G81+'Assumptions'!$B$3*AB81+'Assumptions'!$B$4*AC81)/N81,1))</f>
        <v>12.2</v>
      </c>
      <c r="T81" s="33">
        <v>49</v>
      </c>
      <c r="U81" s="33">
        <v>40.6</v>
      </c>
      <c r="V81" s="35">
        <f>IF(O81=0,"",ROUND(100*(H81+I81+'Assumptions'!$B$5*AB81+'Assumptions'!$B$7*AC81)/O81,1))</f>
        <v>59.9</v>
      </c>
      <c r="W81" s="34">
        <v>5.9</v>
      </c>
      <c r="X81" s="33">
        <v>2.5</v>
      </c>
      <c r="Y81" s="36">
        <v>16</v>
      </c>
      <c r="Z81" s="36">
        <f>IF(AD81=0,"",ROUND(100*L81/AD81,1))</f>
        <v>4.8</v>
      </c>
      <c r="AA81" s="36">
        <v>49</v>
      </c>
      <c r="AB81" s="37">
        <v>20</v>
      </c>
      <c r="AC81" s="37">
        <f>K81/'Assumptions'!$B$6</f>
        <v>2</v>
      </c>
      <c r="AD81" s="37">
        <v>2993</v>
      </c>
    </row>
    <row r="82" ht="20.05" customHeight="1">
      <c r="A82" s="38">
        <v>48</v>
      </c>
      <c r="B82" t="s" s="14">
        <v>61</v>
      </c>
      <c r="C82" s="15"/>
      <c r="D82" s="16">
        <v>2020</v>
      </c>
      <c r="E82" t="s" s="14">
        <v>33</v>
      </c>
      <c r="F82" s="16">
        <v>71</v>
      </c>
      <c r="G82" s="16">
        <v>128</v>
      </c>
      <c r="H82" s="16">
        <v>484</v>
      </c>
      <c r="I82" s="16">
        <v>89</v>
      </c>
      <c r="J82" s="16">
        <v>260</v>
      </c>
      <c r="K82" s="16">
        <v>0</v>
      </c>
      <c r="L82" s="16">
        <v>182</v>
      </c>
      <c r="M82" s="16">
        <v>1143</v>
      </c>
      <c r="N82" s="16">
        <v>1503</v>
      </c>
      <c r="O82" s="16">
        <v>1017</v>
      </c>
      <c r="P82" s="16">
        <v>4075</v>
      </c>
      <c r="Q82" s="16">
        <v>6595</v>
      </c>
      <c r="R82" s="16">
        <v>8.5</v>
      </c>
      <c r="S82" s="17">
        <f>IF(N82=0,"",ROUND(100*(G82+'Assumptions'!$B$3*AB82+'Assumptions'!$B$4*AC82)/N82,1))</f>
        <v>12</v>
      </c>
      <c r="T82" s="16">
        <v>56.3</v>
      </c>
      <c r="U82" s="16">
        <v>47.6</v>
      </c>
      <c r="V82" s="18">
        <f>IF(O82=0,"",ROUND(100*(H82+I82+'Assumptions'!$B$5*AB82+'Assumptions'!$B$7*AC82)/O82,1))</f>
        <v>69.09999999999999</v>
      </c>
      <c r="W82" s="17">
        <v>6.4</v>
      </c>
      <c r="X82" s="16">
        <v>2.8</v>
      </c>
      <c r="Y82" s="19">
        <v>17.3</v>
      </c>
      <c r="Z82" s="19">
        <f>IF(AD82=0,"",ROUND(100*L82/AD82,1))</f>
        <v>6</v>
      </c>
      <c r="AA82" s="19">
        <v>56.3</v>
      </c>
      <c r="AB82" s="20">
        <v>26</v>
      </c>
      <c r="AC82" s="20">
        <f>K82/'Assumptions'!$B$6</f>
        <v>0</v>
      </c>
      <c r="AD82" s="20">
        <v>3020</v>
      </c>
    </row>
    <row r="83" ht="20.05" customHeight="1">
      <c r="A83" s="39">
        <v>48</v>
      </c>
      <c r="B83" t="s" s="23">
        <v>61</v>
      </c>
      <c r="C83" s="24"/>
      <c r="D83" s="25">
        <v>2026</v>
      </c>
      <c r="E83" t="s" s="23">
        <v>33</v>
      </c>
      <c r="F83" s="25">
        <v>81</v>
      </c>
      <c r="G83" s="25">
        <v>332</v>
      </c>
      <c r="H83" s="25">
        <v>818</v>
      </c>
      <c r="I83" s="25">
        <v>32</v>
      </c>
      <c r="J83" s="25">
        <v>354</v>
      </c>
      <c r="K83" s="25">
        <v>0</v>
      </c>
      <c r="L83" s="25">
        <v>124</v>
      </c>
      <c r="M83" s="25">
        <v>1660</v>
      </c>
      <c r="N83" s="25">
        <v>1526</v>
      </c>
      <c r="O83" s="25">
        <v>861</v>
      </c>
      <c r="P83" s="25">
        <v>3966</v>
      </c>
      <c r="Q83" s="25">
        <v>6353</v>
      </c>
      <c r="R83" s="25">
        <v>21.8</v>
      </c>
      <c r="S83" s="26">
        <f>IF(N83=0,"",ROUND(100*(G83+'Assumptions'!$B$3*AB83+'Assumptions'!$B$4*AC83)/N83,1))</f>
        <v>24.1</v>
      </c>
      <c r="T83" s="25">
        <v>98.7</v>
      </c>
      <c r="U83" s="25">
        <v>95</v>
      </c>
      <c r="V83" s="27">
        <f>IF(O83=0,"",ROUND(100*(H83+I83+'Assumptions'!$B$5*AB83+'Assumptions'!$B$7*AC83)/O83,1))</f>
        <v>109.2</v>
      </c>
      <c r="W83" s="26">
        <v>8.9</v>
      </c>
      <c r="X83" s="25">
        <v>2</v>
      </c>
      <c r="Y83" s="28">
        <v>26.1</v>
      </c>
      <c r="Z83" s="28">
        <f>IF(AD83=0,"",ROUND(100*L83/AD83,1))</f>
        <v>4.3</v>
      </c>
      <c r="AA83" s="28">
        <v>98.7</v>
      </c>
      <c r="AB83" s="29">
        <v>18</v>
      </c>
      <c r="AC83" s="29">
        <f>K83/'Assumptions'!$B$6</f>
        <v>0</v>
      </c>
      <c r="AD83" s="29">
        <v>2853</v>
      </c>
    </row>
    <row r="84" ht="20.05" customHeight="1">
      <c r="A84" s="30">
        <v>49</v>
      </c>
      <c r="B84" t="s" s="31">
        <v>62</v>
      </c>
      <c r="C84" s="32"/>
      <c r="D84" s="33">
        <v>2018</v>
      </c>
      <c r="E84" t="s" s="31">
        <v>33</v>
      </c>
      <c r="F84" s="33">
        <v>5</v>
      </c>
      <c r="G84" s="33">
        <v>12</v>
      </c>
      <c r="H84" s="33">
        <v>50</v>
      </c>
      <c r="I84" s="33">
        <v>0</v>
      </c>
      <c r="J84" s="33">
        <v>20</v>
      </c>
      <c r="K84" s="33">
        <v>0</v>
      </c>
      <c r="L84" s="33">
        <v>0</v>
      </c>
      <c r="M84" s="33">
        <v>82</v>
      </c>
      <c r="N84" s="33">
        <v>114</v>
      </c>
      <c r="O84" s="33">
        <v>82</v>
      </c>
      <c r="P84" s="33">
        <v>381</v>
      </c>
      <c r="Q84" s="33">
        <v>577</v>
      </c>
      <c r="R84" s="33">
        <v>10.5</v>
      </c>
      <c r="S84" s="34">
        <f>IF(N84=0,"",ROUND(100*(G84+'Assumptions'!$B$3*AB84+'Assumptions'!$B$4*AC84)/N84,1))</f>
        <v>10.5</v>
      </c>
      <c r="T84" s="33">
        <v>61</v>
      </c>
      <c r="U84" s="33">
        <v>61</v>
      </c>
      <c r="V84" s="35">
        <f>IF(O84=0,"",ROUND(100*(H84+I84+'Assumptions'!$B$5*AB84+'Assumptions'!$B$7*AC84)/O84,1))</f>
        <v>61</v>
      </c>
      <c r="W84" s="34">
        <v>5.2</v>
      </c>
      <c r="X84" s="33">
        <v>0</v>
      </c>
      <c r="Y84" s="36">
        <v>14.2</v>
      </c>
      <c r="Z84" s="36">
        <f>IF(AD84=0,"",ROUND(100*L84/AD84,1))</f>
        <v>0</v>
      </c>
      <c r="AA84" s="36">
        <v>61</v>
      </c>
      <c r="AB84" s="37">
        <v>0</v>
      </c>
      <c r="AC84" s="37">
        <f>K84/'Assumptions'!$B$6</f>
        <v>0</v>
      </c>
      <c r="AD84" s="37">
        <v>237</v>
      </c>
    </row>
    <row r="85" ht="20.05" customHeight="1">
      <c r="A85" s="38">
        <v>49</v>
      </c>
      <c r="B85" t="s" s="14">
        <v>62</v>
      </c>
      <c r="C85" s="15"/>
      <c r="D85" s="16">
        <v>2020</v>
      </c>
      <c r="E85" t="s" s="14">
        <v>33</v>
      </c>
      <c r="F85" s="16">
        <v>6</v>
      </c>
      <c r="G85" s="16">
        <v>20</v>
      </c>
      <c r="H85" s="16">
        <v>58</v>
      </c>
      <c r="I85" s="16">
        <v>0</v>
      </c>
      <c r="J85" s="16">
        <v>0</v>
      </c>
      <c r="K85" s="16">
        <v>0</v>
      </c>
      <c r="L85" s="16">
        <v>0</v>
      </c>
      <c r="M85" s="16">
        <v>78</v>
      </c>
      <c r="N85" s="16">
        <v>90</v>
      </c>
      <c r="O85" s="16">
        <v>82</v>
      </c>
      <c r="P85" s="16">
        <v>365</v>
      </c>
      <c r="Q85" s="16">
        <v>537</v>
      </c>
      <c r="R85" s="16">
        <v>22.2</v>
      </c>
      <c r="S85" s="17">
        <f>IF(N85=0,"",ROUND(100*(G85+'Assumptions'!$B$3*AB85+'Assumptions'!$B$4*AC85)/N85,1))</f>
        <v>22.2</v>
      </c>
      <c r="T85" s="16">
        <v>70.7</v>
      </c>
      <c r="U85" s="16">
        <v>70.7</v>
      </c>
      <c r="V85" s="18">
        <f>IF(O85=0,"",ROUND(100*(H85+I85+'Assumptions'!$B$5*AB85+'Assumptions'!$B$7*AC85)/O85,1))</f>
        <v>70.7</v>
      </c>
      <c r="W85" s="17">
        <v>0</v>
      </c>
      <c r="X85" s="16">
        <v>0</v>
      </c>
      <c r="Y85" s="19">
        <v>14.5</v>
      </c>
      <c r="Z85" s="19">
        <f>IF(AD85=0,"",ROUND(100*L85/AD85,1))</f>
        <v>0</v>
      </c>
      <c r="AA85" s="19">
        <v>70.7</v>
      </c>
      <c r="AB85" s="20">
        <v>0</v>
      </c>
      <c r="AC85" s="20">
        <f>K85/'Assumptions'!$B$6</f>
        <v>0</v>
      </c>
      <c r="AD85" s="20">
        <v>216</v>
      </c>
    </row>
    <row r="86" ht="20.05" customHeight="1">
      <c r="A86" s="39">
        <v>49</v>
      </c>
      <c r="B86" t="s" s="23">
        <v>62</v>
      </c>
      <c r="C86" s="24"/>
      <c r="D86" s="25">
        <v>2026</v>
      </c>
      <c r="E86" t="s" s="23">
        <v>33</v>
      </c>
      <c r="F86" s="25">
        <v>6</v>
      </c>
      <c r="G86" s="25">
        <v>20</v>
      </c>
      <c r="H86" s="25">
        <v>38</v>
      </c>
      <c r="I86" s="25">
        <v>0</v>
      </c>
      <c r="J86" s="25">
        <v>0</v>
      </c>
      <c r="K86" s="25">
        <v>8</v>
      </c>
      <c r="L86" s="25">
        <v>0</v>
      </c>
      <c r="M86" s="25">
        <v>66</v>
      </c>
      <c r="N86" s="25">
        <v>116</v>
      </c>
      <c r="O86" s="25">
        <v>69</v>
      </c>
      <c r="P86" s="25">
        <v>316</v>
      </c>
      <c r="Q86" s="25">
        <v>501</v>
      </c>
      <c r="R86" s="25">
        <v>17.2</v>
      </c>
      <c r="S86" s="26">
        <f>IF(N86=0,"",ROUND(100*(G86+'Assumptions'!$B$3*AB86+'Assumptions'!$B$4*AC86)/N86,1))</f>
        <v>19.8</v>
      </c>
      <c r="T86" s="25">
        <v>55.1</v>
      </c>
      <c r="U86" s="25">
        <v>55.1</v>
      </c>
      <c r="V86" s="27">
        <f>IF(O86=0,"",ROUND(100*(H86+I86+'Assumptions'!$B$5*AB86+'Assumptions'!$B$7*AC86)/O86,1))</f>
        <v>62.3</v>
      </c>
      <c r="W86" s="26">
        <v>0</v>
      </c>
      <c r="X86" s="25">
        <v>1.6</v>
      </c>
      <c r="Y86" s="28">
        <v>13.2</v>
      </c>
      <c r="Z86" s="28">
        <f>IF(AD86=0,"",ROUND(100*L86/AD86,1))</f>
        <v>0</v>
      </c>
      <c r="AA86" s="28">
        <v>55.1</v>
      </c>
      <c r="AB86" s="29">
        <v>0</v>
      </c>
      <c r="AC86" s="29">
        <f>K86/'Assumptions'!$B$6</f>
        <v>1</v>
      </c>
      <c r="AD86" s="29">
        <v>218</v>
      </c>
    </row>
    <row r="87" ht="20.05" customHeight="1">
      <c r="A87" s="30">
        <v>50</v>
      </c>
      <c r="B87" t="s" s="31">
        <v>63</v>
      </c>
      <c r="C87" t="s" s="31">
        <v>64</v>
      </c>
      <c r="D87" s="33">
        <v>2018</v>
      </c>
      <c r="E87" t="s" s="31">
        <v>33</v>
      </c>
      <c r="F87" s="33">
        <v>2</v>
      </c>
      <c r="G87" s="33">
        <v>0</v>
      </c>
      <c r="H87" s="33">
        <v>0</v>
      </c>
      <c r="I87" s="33">
        <v>30</v>
      </c>
      <c r="J87" s="33">
        <v>0</v>
      </c>
      <c r="K87" s="33">
        <v>32</v>
      </c>
      <c r="L87" s="33">
        <v>0</v>
      </c>
      <c r="M87" s="33">
        <v>62</v>
      </c>
      <c r="N87" s="33">
        <v>132</v>
      </c>
      <c r="O87" s="33">
        <v>82</v>
      </c>
      <c r="P87" s="33">
        <v>322</v>
      </c>
      <c r="Q87" s="33">
        <v>536</v>
      </c>
      <c r="R87" s="33">
        <v>0</v>
      </c>
      <c r="S87" s="34">
        <f>IF(N87=0,"",ROUND(100*(G87+'Assumptions'!$B$3*AB87+'Assumptions'!$B$4*AC87)/N87,1))</f>
        <v>9.1</v>
      </c>
      <c r="T87" s="33">
        <v>36.6</v>
      </c>
      <c r="U87" s="33">
        <v>0</v>
      </c>
      <c r="V87" s="35">
        <f>IF(O87=0,"",ROUND(100*(H87+I87+'Assumptions'!$B$5*AB87+'Assumptions'!$B$7*AC87)/O87,1))</f>
        <v>61</v>
      </c>
      <c r="W87" s="34">
        <v>0</v>
      </c>
      <c r="X87" s="33">
        <v>6</v>
      </c>
      <c r="Y87" s="36">
        <v>11.6</v>
      </c>
      <c r="Z87" s="36">
        <f>IF(AD87=0,"",ROUND(100*L87/AD87,1))</f>
        <v>0</v>
      </c>
      <c r="AA87" s="36">
        <v>36.6</v>
      </c>
      <c r="AB87" s="37">
        <v>0</v>
      </c>
      <c r="AC87" s="37">
        <f>K87/'Assumptions'!$B$6</f>
        <v>4</v>
      </c>
      <c r="AD87" s="37">
        <v>254</v>
      </c>
    </row>
    <row r="88" ht="20.05" customHeight="1">
      <c r="A88" s="38">
        <v>50</v>
      </c>
      <c r="B88" t="s" s="14">
        <v>63</v>
      </c>
      <c r="C88" t="s" s="14">
        <v>64</v>
      </c>
      <c r="D88" s="16">
        <v>2020</v>
      </c>
      <c r="E88" t="s" s="14">
        <v>33</v>
      </c>
      <c r="F88" s="16">
        <v>2</v>
      </c>
      <c r="G88" s="16">
        <v>0</v>
      </c>
      <c r="H88" s="16">
        <v>50</v>
      </c>
      <c r="I88" s="16">
        <v>0</v>
      </c>
      <c r="J88" s="16">
        <v>0</v>
      </c>
      <c r="K88" s="16">
        <v>24</v>
      </c>
      <c r="L88" s="16">
        <v>0</v>
      </c>
      <c r="M88" s="16">
        <v>74</v>
      </c>
      <c r="N88" s="16">
        <v>107</v>
      </c>
      <c r="O88" s="16">
        <v>90</v>
      </c>
      <c r="P88" s="16">
        <v>326</v>
      </c>
      <c r="Q88" s="16">
        <v>523</v>
      </c>
      <c r="R88" s="16">
        <v>0</v>
      </c>
      <c r="S88" s="17">
        <f>IF(N88=0,"",ROUND(100*(G88+'Assumptions'!$B$3*AB88+'Assumptions'!$B$4*AC88)/N88,1))</f>
        <v>8.4</v>
      </c>
      <c r="T88" s="16">
        <v>55.6</v>
      </c>
      <c r="U88" s="16">
        <v>55.6</v>
      </c>
      <c r="V88" s="18">
        <f>IF(O88=0,"",ROUND(100*(H88+I88+'Assumptions'!$B$5*AB88+'Assumptions'!$B$7*AC88)/O88,1))</f>
        <v>72.2</v>
      </c>
      <c r="W88" s="17">
        <v>0</v>
      </c>
      <c r="X88" s="16">
        <v>4.6</v>
      </c>
      <c r="Y88" s="19">
        <v>14.1</v>
      </c>
      <c r="Z88" s="19">
        <f>IF(AD88=0,"",ROUND(100*L88/AD88,1))</f>
        <v>0</v>
      </c>
      <c r="AA88" s="19">
        <v>55.6</v>
      </c>
      <c r="AB88" s="20">
        <v>0</v>
      </c>
      <c r="AC88" s="20">
        <f>K88/'Assumptions'!$B$6</f>
        <v>3</v>
      </c>
      <c r="AD88" s="20">
        <v>238</v>
      </c>
    </row>
    <row r="89" ht="20.05" customHeight="1">
      <c r="A89" s="39">
        <v>50</v>
      </c>
      <c r="B89" t="s" s="23">
        <v>63</v>
      </c>
      <c r="C89" t="s" s="23">
        <v>64</v>
      </c>
      <c r="D89" s="25">
        <v>2026</v>
      </c>
      <c r="E89" t="s" s="23">
        <v>33</v>
      </c>
      <c r="F89" s="25">
        <v>4</v>
      </c>
      <c r="G89" s="25">
        <v>20</v>
      </c>
      <c r="H89" s="25">
        <v>32</v>
      </c>
      <c r="I89" s="25">
        <v>0</v>
      </c>
      <c r="J89" s="25">
        <v>34</v>
      </c>
      <c r="K89" s="25">
        <v>24</v>
      </c>
      <c r="L89" s="25">
        <v>0</v>
      </c>
      <c r="M89" s="25">
        <v>110</v>
      </c>
      <c r="N89" s="25">
        <v>111</v>
      </c>
      <c r="O89" s="25">
        <v>70</v>
      </c>
      <c r="P89" s="25">
        <v>328</v>
      </c>
      <c r="Q89" s="25">
        <v>509</v>
      </c>
      <c r="R89" s="25">
        <v>18</v>
      </c>
      <c r="S89" s="26">
        <f>IF(N89=0,"",ROUND(100*(G89+'Assumptions'!$B$3*AB89+'Assumptions'!$B$4*AC89)/N89,1))</f>
        <v>26.1</v>
      </c>
      <c r="T89" s="25">
        <v>45.7</v>
      </c>
      <c r="U89" s="25">
        <v>45.7</v>
      </c>
      <c r="V89" s="27">
        <f>IF(O89=0,"",ROUND(100*(H89+I89+'Assumptions'!$B$5*AB89+'Assumptions'!$B$7*AC89)/O89,1))</f>
        <v>67.09999999999999</v>
      </c>
      <c r="W89" s="26">
        <v>10.4</v>
      </c>
      <c r="X89" s="25">
        <v>4.7</v>
      </c>
      <c r="Y89" s="28">
        <v>21.6</v>
      </c>
      <c r="Z89" s="28">
        <f>IF(AD89=0,"",ROUND(100*L89/AD89,1))</f>
        <v>0</v>
      </c>
      <c r="AA89" s="28">
        <v>45.7</v>
      </c>
      <c r="AB89" s="29">
        <v>0</v>
      </c>
      <c r="AC89" s="29">
        <f>K89/'Assumptions'!$B$6</f>
        <v>3</v>
      </c>
      <c r="AD89" s="29">
        <v>212</v>
      </c>
    </row>
    <row r="90" ht="20.05" customHeight="1">
      <c r="A90" s="30">
        <v>51</v>
      </c>
      <c r="B90" t="s" s="31">
        <v>65</v>
      </c>
      <c r="C90" s="32"/>
      <c r="D90" s="33">
        <v>2018</v>
      </c>
      <c r="E90" t="s" s="31">
        <v>33</v>
      </c>
      <c r="F90" s="33">
        <v>5</v>
      </c>
      <c r="G90" s="33">
        <v>8</v>
      </c>
      <c r="H90" s="33">
        <v>40</v>
      </c>
      <c r="I90" s="33">
        <v>28</v>
      </c>
      <c r="J90" s="33">
        <v>20</v>
      </c>
      <c r="K90" s="33">
        <v>8</v>
      </c>
      <c r="L90" s="33">
        <v>8</v>
      </c>
      <c r="M90" s="33">
        <v>112</v>
      </c>
      <c r="N90" s="33">
        <v>202</v>
      </c>
      <c r="O90" s="33">
        <v>157</v>
      </c>
      <c r="P90" s="33">
        <v>830</v>
      </c>
      <c r="Q90" s="33">
        <v>1189</v>
      </c>
      <c r="R90" s="33">
        <v>4</v>
      </c>
      <c r="S90" s="34">
        <f>IF(N90=0,"",ROUND(100*(G90+'Assumptions'!$B$3*AB90+'Assumptions'!$B$4*AC90)/N90,1))</f>
        <v>6.4</v>
      </c>
      <c r="T90" s="33">
        <v>43.3</v>
      </c>
      <c r="U90" s="33">
        <v>25.5</v>
      </c>
      <c r="V90" s="35">
        <f>IF(O90=0,"",ROUND(100*(H90+I90+'Assumptions'!$B$5*AB90+'Assumptions'!$B$7*AC90)/O90,1))</f>
        <v>49.7</v>
      </c>
      <c r="W90" s="34">
        <v>2.4</v>
      </c>
      <c r="X90" s="33">
        <v>1.3</v>
      </c>
      <c r="Y90" s="36">
        <v>9.4</v>
      </c>
      <c r="Z90" s="36">
        <f>IF(AD90=0,"",ROUND(100*L90/AD90,1))</f>
        <v>1.8</v>
      </c>
      <c r="AA90" s="36">
        <v>43.3</v>
      </c>
      <c r="AB90" s="37">
        <v>1</v>
      </c>
      <c r="AC90" s="37">
        <f>K90/'Assumptions'!$B$6</f>
        <v>1</v>
      </c>
      <c r="AD90" s="37">
        <v>447</v>
      </c>
    </row>
    <row r="91" ht="20.05" customHeight="1">
      <c r="A91" s="38">
        <v>51</v>
      </c>
      <c r="B91" t="s" s="14">
        <v>65</v>
      </c>
      <c r="C91" s="15"/>
      <c r="D91" s="16">
        <v>2020</v>
      </c>
      <c r="E91" t="s" s="14">
        <v>33</v>
      </c>
      <c r="F91" s="16">
        <v>4</v>
      </c>
      <c r="G91" s="16">
        <v>8</v>
      </c>
      <c r="H91" s="16">
        <v>24</v>
      </c>
      <c r="I91" s="16">
        <v>20</v>
      </c>
      <c r="J91" s="16">
        <v>20</v>
      </c>
      <c r="K91" s="16">
        <v>16</v>
      </c>
      <c r="L91" s="16">
        <v>8</v>
      </c>
      <c r="M91" s="16">
        <v>96</v>
      </c>
      <c r="N91" s="16">
        <v>186</v>
      </c>
      <c r="O91" s="16">
        <v>159</v>
      </c>
      <c r="P91" s="16">
        <v>838</v>
      </c>
      <c r="Q91" s="16">
        <v>1183</v>
      </c>
      <c r="R91" s="16">
        <v>4.3</v>
      </c>
      <c r="S91" s="17">
        <f>IF(N91=0,"",ROUND(100*(G91+'Assumptions'!$B$3*AB91+'Assumptions'!$B$4*AC91)/N91,1))</f>
        <v>8.6</v>
      </c>
      <c r="T91" s="16">
        <v>27.7</v>
      </c>
      <c r="U91" s="16">
        <v>15.1</v>
      </c>
      <c r="V91" s="18">
        <f>IF(O91=0,"",ROUND(100*(H91+I91+'Assumptions'!$B$5*AB91+'Assumptions'!$B$7*AC91)/O91,1))</f>
        <v>37.1</v>
      </c>
      <c r="W91" s="17">
        <v>2.4</v>
      </c>
      <c r="X91" s="16">
        <v>2</v>
      </c>
      <c r="Y91" s="19">
        <v>8.1</v>
      </c>
      <c r="Z91" s="19">
        <f>IF(AD91=0,"",ROUND(100*L91/AD91,1))</f>
        <v>1.8</v>
      </c>
      <c r="AA91" s="19">
        <v>27.7</v>
      </c>
      <c r="AB91" s="20">
        <v>1</v>
      </c>
      <c r="AC91" s="20">
        <f>K91/'Assumptions'!$B$6</f>
        <v>2</v>
      </c>
      <c r="AD91" s="20">
        <v>439</v>
      </c>
    </row>
    <row r="92" ht="20.05" customHeight="1">
      <c r="A92" s="39">
        <v>51</v>
      </c>
      <c r="B92" t="s" s="23">
        <v>65</v>
      </c>
      <c r="C92" s="24"/>
      <c r="D92" s="25">
        <v>2026</v>
      </c>
      <c r="E92" t="s" s="23">
        <v>33</v>
      </c>
      <c r="F92" s="25">
        <v>6</v>
      </c>
      <c r="G92" s="25">
        <v>12</v>
      </c>
      <c r="H92" s="25">
        <v>24</v>
      </c>
      <c r="I92" s="25">
        <v>10</v>
      </c>
      <c r="J92" s="25">
        <v>34</v>
      </c>
      <c r="K92" s="25">
        <v>24</v>
      </c>
      <c r="L92" s="25">
        <v>15</v>
      </c>
      <c r="M92" s="25">
        <v>119</v>
      </c>
      <c r="N92" s="25">
        <v>234</v>
      </c>
      <c r="O92" s="25">
        <v>173</v>
      </c>
      <c r="P92" s="25">
        <v>810</v>
      </c>
      <c r="Q92" s="25">
        <v>1217</v>
      </c>
      <c r="R92" s="25">
        <v>5.1</v>
      </c>
      <c r="S92" s="26">
        <f>IF(N92=0,"",ROUND(100*(G92+'Assumptions'!$B$3*AB92+'Assumptions'!$B$4*AC92)/N92,1))</f>
        <v>10.7</v>
      </c>
      <c r="T92" s="25">
        <v>19.7</v>
      </c>
      <c r="U92" s="25">
        <v>13.9</v>
      </c>
      <c r="V92" s="27">
        <f>IF(O92=0,"",ROUND(100*(H92+I92+'Assumptions'!$B$5*AB92+'Assumptions'!$B$7*AC92)/O92,1))</f>
        <v>34.1</v>
      </c>
      <c r="W92" s="26">
        <v>4.2</v>
      </c>
      <c r="X92" s="25">
        <v>3.2</v>
      </c>
      <c r="Y92" s="28">
        <v>9.800000000000001</v>
      </c>
      <c r="Z92" s="28">
        <f>IF(AD92=0,"",ROUND(100*L92/AD92,1))</f>
        <v>3</v>
      </c>
      <c r="AA92" s="28">
        <v>19.7</v>
      </c>
      <c r="AB92" s="29">
        <v>2</v>
      </c>
      <c r="AC92" s="29">
        <f>K92/'Assumptions'!$B$6</f>
        <v>3</v>
      </c>
      <c r="AD92" s="29">
        <v>502</v>
      </c>
    </row>
    <row r="93" ht="20.05" customHeight="1">
      <c r="A93" s="30">
        <v>52</v>
      </c>
      <c r="B93" t="s" s="31">
        <v>66</v>
      </c>
      <c r="C93" s="32"/>
      <c r="D93" s="33">
        <v>2018</v>
      </c>
      <c r="E93" t="s" s="31">
        <v>33</v>
      </c>
      <c r="F93" s="33">
        <v>25</v>
      </c>
      <c r="G93" s="33">
        <v>40</v>
      </c>
      <c r="H93" s="33">
        <v>49</v>
      </c>
      <c r="I93" s="33">
        <v>80</v>
      </c>
      <c r="J93" s="33">
        <v>105</v>
      </c>
      <c r="K93" s="33">
        <v>24</v>
      </c>
      <c r="L93" s="33">
        <v>109</v>
      </c>
      <c r="M93" s="33">
        <v>407</v>
      </c>
      <c r="N93" s="33">
        <v>506</v>
      </c>
      <c r="O93" s="33">
        <v>321</v>
      </c>
      <c r="P93" s="33">
        <v>1377</v>
      </c>
      <c r="Q93" s="33">
        <v>2204</v>
      </c>
      <c r="R93" s="33">
        <v>7.9</v>
      </c>
      <c r="S93" s="34">
        <f>IF(N93=0,"",ROUND(100*(G93+'Assumptions'!$B$3*AB93+'Assumptions'!$B$4*AC93)/N93,1))</f>
        <v>15.6</v>
      </c>
      <c r="T93" s="33">
        <v>40.2</v>
      </c>
      <c r="U93" s="33">
        <v>15.3</v>
      </c>
      <c r="V93" s="35">
        <f>IF(O93=0,"",ROUND(100*(H93+I93+'Assumptions'!$B$5*AB93+'Assumptions'!$B$7*AC93)/O93,1))</f>
        <v>68.2</v>
      </c>
      <c r="W93" s="34">
        <v>7.6</v>
      </c>
      <c r="X93" s="33">
        <v>6</v>
      </c>
      <c r="Y93" s="36">
        <v>18.5</v>
      </c>
      <c r="Z93" s="36">
        <f>IF(AD93=0,"",ROUND(100*L93/AD93,1))</f>
        <v>11.1</v>
      </c>
      <c r="AA93" s="36">
        <v>40.2</v>
      </c>
      <c r="AB93" s="37">
        <v>15</v>
      </c>
      <c r="AC93" s="37">
        <f>K93/'Assumptions'!$B$6</f>
        <v>3</v>
      </c>
      <c r="AD93" s="37">
        <v>986</v>
      </c>
    </row>
    <row r="94" ht="20.05" customHeight="1">
      <c r="A94" s="38">
        <v>52</v>
      </c>
      <c r="B94" t="s" s="14">
        <v>66</v>
      </c>
      <c r="C94" s="15"/>
      <c r="D94" s="16">
        <v>2020</v>
      </c>
      <c r="E94" t="s" s="14">
        <v>33</v>
      </c>
      <c r="F94" s="16">
        <v>24</v>
      </c>
      <c r="G94" s="16">
        <v>28</v>
      </c>
      <c r="H94" s="16">
        <v>49</v>
      </c>
      <c r="I94" s="16">
        <v>80</v>
      </c>
      <c r="J94" s="16">
        <v>97</v>
      </c>
      <c r="K94" s="16">
        <v>16</v>
      </c>
      <c r="L94" s="16">
        <v>115</v>
      </c>
      <c r="M94" s="16">
        <v>385</v>
      </c>
      <c r="N94" s="16">
        <v>469</v>
      </c>
      <c r="O94" s="16">
        <v>332</v>
      </c>
      <c r="P94" s="16">
        <v>1355</v>
      </c>
      <c r="Q94" s="16">
        <v>2156</v>
      </c>
      <c r="R94" s="16">
        <v>6</v>
      </c>
      <c r="S94" s="17">
        <f>IF(N94=0,"",ROUND(100*(G94+'Assumptions'!$B$3*AB94+'Assumptions'!$B$4*AC94)/N94,1))</f>
        <v>14.1</v>
      </c>
      <c r="T94" s="16">
        <v>38.9</v>
      </c>
      <c r="U94" s="16">
        <v>14.8</v>
      </c>
      <c r="V94" s="18">
        <f>IF(O94=0,"",ROUND(100*(H94+I94+'Assumptions'!$B$5*AB94+'Assumptions'!$B$7*AC94)/O94,1))</f>
        <v>66</v>
      </c>
      <c r="W94" s="17">
        <v>7.2</v>
      </c>
      <c r="X94" s="16">
        <v>6.1</v>
      </c>
      <c r="Y94" s="19">
        <v>17.9</v>
      </c>
      <c r="Z94" s="19">
        <f>IF(AD94=0,"",ROUND(100*L94/AD94,1))</f>
        <v>12.1</v>
      </c>
      <c r="AA94" s="19">
        <v>38.9</v>
      </c>
      <c r="AB94" s="20">
        <v>16</v>
      </c>
      <c r="AC94" s="20">
        <f>K94/'Assumptions'!$B$6</f>
        <v>2</v>
      </c>
      <c r="AD94" s="20">
        <v>953</v>
      </c>
    </row>
    <row r="95" ht="20.05" customHeight="1">
      <c r="A95" s="39">
        <v>52</v>
      </c>
      <c r="B95" t="s" s="23">
        <v>66</v>
      </c>
      <c r="C95" s="24"/>
      <c r="D95" s="25">
        <v>2026</v>
      </c>
      <c r="E95" t="s" s="23">
        <v>33</v>
      </c>
      <c r="F95" s="25">
        <v>24</v>
      </c>
      <c r="G95" s="25">
        <v>28</v>
      </c>
      <c r="H95" s="25">
        <v>53</v>
      </c>
      <c r="I95" s="25">
        <v>60</v>
      </c>
      <c r="J95" s="25">
        <v>152</v>
      </c>
      <c r="K95" s="25">
        <v>8</v>
      </c>
      <c r="L95" s="25">
        <v>106</v>
      </c>
      <c r="M95" s="25">
        <v>407</v>
      </c>
      <c r="N95" s="25">
        <v>444</v>
      </c>
      <c r="O95" s="25">
        <v>241</v>
      </c>
      <c r="P95" s="25">
        <v>1170</v>
      </c>
      <c r="Q95" s="25">
        <v>1855</v>
      </c>
      <c r="R95" s="25">
        <v>6.3</v>
      </c>
      <c r="S95" s="26">
        <f>IF(N95=0,"",ROUND(100*(G95+'Assumptions'!$B$3*AB95+'Assumptions'!$B$4*AC95)/N95,1))</f>
        <v>13.7</v>
      </c>
      <c r="T95" s="25">
        <v>46.9</v>
      </c>
      <c r="U95" s="25">
        <v>22</v>
      </c>
      <c r="V95" s="27">
        <f>IF(O95=0,"",ROUND(100*(H95+I95+'Assumptions'!$B$5*AB95+'Assumptions'!$B$7*AC95)/O95,1))</f>
        <v>80.09999999999999</v>
      </c>
      <c r="W95" s="26">
        <v>13</v>
      </c>
      <c r="X95" s="25">
        <v>6.1</v>
      </c>
      <c r="Y95" s="28">
        <v>21.9</v>
      </c>
      <c r="Z95" s="28">
        <f>IF(AD95=0,"",ROUND(100*L95/AD95,1))</f>
        <v>12.9</v>
      </c>
      <c r="AA95" s="28">
        <v>46.9</v>
      </c>
      <c r="AB95" s="29">
        <v>15</v>
      </c>
      <c r="AC95" s="29">
        <f>K95/'Assumptions'!$B$6</f>
        <v>1</v>
      </c>
      <c r="AD95" s="29">
        <v>823</v>
      </c>
    </row>
    <row r="96" ht="20.05" customHeight="1">
      <c r="A96" s="30">
        <v>53</v>
      </c>
      <c r="B96" t="s" s="31">
        <v>67</v>
      </c>
      <c r="C96" s="32"/>
      <c r="D96" s="33">
        <v>2018</v>
      </c>
      <c r="E96" t="s" s="31">
        <v>33</v>
      </c>
      <c r="F96" s="33">
        <v>14</v>
      </c>
      <c r="G96" s="33">
        <v>32</v>
      </c>
      <c r="H96" s="33">
        <v>145</v>
      </c>
      <c r="I96" s="33">
        <v>87</v>
      </c>
      <c r="J96" s="33">
        <v>70</v>
      </c>
      <c r="K96" s="33">
        <v>8</v>
      </c>
      <c r="L96" s="33">
        <v>28</v>
      </c>
      <c r="M96" s="33">
        <v>370</v>
      </c>
      <c r="N96" s="33">
        <v>522</v>
      </c>
      <c r="O96" s="33">
        <v>358</v>
      </c>
      <c r="P96" s="33">
        <v>1479</v>
      </c>
      <c r="Q96" s="33">
        <v>2359</v>
      </c>
      <c r="R96" s="33">
        <v>6.1</v>
      </c>
      <c r="S96" s="34">
        <f>IF(N96=0,"",ROUND(100*(G96+'Assumptions'!$B$3*AB96+'Assumptions'!$B$4*AC96)/N96,1))</f>
        <v>8.199999999999999</v>
      </c>
      <c r="T96" s="33">
        <v>64.8</v>
      </c>
      <c r="U96" s="33">
        <v>40.5</v>
      </c>
      <c r="V96" s="35">
        <f>IF(O96=0,"",ROUND(100*(H96+I96+'Assumptions'!$B$5*AB96+'Assumptions'!$B$7*AC96)/O96,1))</f>
        <v>71.8</v>
      </c>
      <c r="W96" s="34">
        <v>4.7</v>
      </c>
      <c r="X96" s="33">
        <v>1.5</v>
      </c>
      <c r="Y96" s="36">
        <v>15.7</v>
      </c>
      <c r="Z96" s="36">
        <f>IF(AD96=0,"",ROUND(100*L96/AD96,1))</f>
        <v>2.6</v>
      </c>
      <c r="AA96" s="36">
        <v>64.8</v>
      </c>
      <c r="AB96" s="37">
        <v>4</v>
      </c>
      <c r="AC96" s="37">
        <f>K96/'Assumptions'!$B$6</f>
        <v>1</v>
      </c>
      <c r="AD96" s="37">
        <v>1064</v>
      </c>
    </row>
    <row r="97" ht="20.05" customHeight="1">
      <c r="A97" s="38">
        <v>53</v>
      </c>
      <c r="B97" t="s" s="14">
        <v>67</v>
      </c>
      <c r="C97" s="15"/>
      <c r="D97" s="16">
        <v>2020</v>
      </c>
      <c r="E97" t="s" s="14">
        <v>33</v>
      </c>
      <c r="F97" s="16">
        <v>16</v>
      </c>
      <c r="G97" s="16">
        <v>44</v>
      </c>
      <c r="H97" s="16">
        <v>145</v>
      </c>
      <c r="I97" s="16">
        <v>87</v>
      </c>
      <c r="J97" s="16">
        <v>158</v>
      </c>
      <c r="K97" s="16">
        <v>8</v>
      </c>
      <c r="L97" s="16">
        <v>28</v>
      </c>
      <c r="M97" s="16">
        <v>470</v>
      </c>
      <c r="N97" s="16">
        <v>484</v>
      </c>
      <c r="O97" s="16">
        <v>375</v>
      </c>
      <c r="P97" s="16">
        <v>1533</v>
      </c>
      <c r="Q97" s="16">
        <v>2392</v>
      </c>
      <c r="R97" s="16">
        <v>9.1</v>
      </c>
      <c r="S97" s="17">
        <f>IF(N97=0,"",ROUND(100*(G97+'Assumptions'!$B$3*AB97+'Assumptions'!$B$4*AC97)/N97,1))</f>
        <v>11.4</v>
      </c>
      <c r="T97" s="16">
        <v>61.9</v>
      </c>
      <c r="U97" s="16">
        <v>38.7</v>
      </c>
      <c r="V97" s="18">
        <f>IF(O97=0,"",ROUND(100*(H97+I97+'Assumptions'!$B$5*AB97+'Assumptions'!$B$7*AC97)/O97,1))</f>
        <v>68.5</v>
      </c>
      <c r="W97" s="17">
        <v>10.3</v>
      </c>
      <c r="X97" s="16">
        <v>1.5</v>
      </c>
      <c r="Y97" s="19">
        <v>19.6</v>
      </c>
      <c r="Z97" s="19">
        <f>IF(AD97=0,"",ROUND(100*L97/AD97,1))</f>
        <v>2.7</v>
      </c>
      <c r="AA97" s="19">
        <v>61.9</v>
      </c>
      <c r="AB97" s="20">
        <v>4</v>
      </c>
      <c r="AC97" s="20">
        <f>K97/'Assumptions'!$B$6</f>
        <v>1</v>
      </c>
      <c r="AD97" s="20">
        <v>1049</v>
      </c>
    </row>
    <row r="98" ht="20.05" customHeight="1">
      <c r="A98" s="39">
        <v>53</v>
      </c>
      <c r="B98" t="s" s="23">
        <v>67</v>
      </c>
      <c r="C98" s="24"/>
      <c r="D98" s="25">
        <v>2026</v>
      </c>
      <c r="E98" t="s" s="23">
        <v>33</v>
      </c>
      <c r="F98" s="25">
        <v>27</v>
      </c>
      <c r="G98" s="25">
        <v>76</v>
      </c>
      <c r="H98" s="25">
        <v>217</v>
      </c>
      <c r="I98" s="25">
        <v>71</v>
      </c>
      <c r="J98" s="25">
        <v>203</v>
      </c>
      <c r="K98" s="25">
        <v>32</v>
      </c>
      <c r="L98" s="25">
        <v>58</v>
      </c>
      <c r="M98" s="25">
        <v>657</v>
      </c>
      <c r="N98" s="25">
        <v>380</v>
      </c>
      <c r="O98" s="25">
        <v>301</v>
      </c>
      <c r="P98" s="25">
        <v>1493</v>
      </c>
      <c r="Q98" s="25">
        <v>2174</v>
      </c>
      <c r="R98" s="25">
        <v>20</v>
      </c>
      <c r="S98" s="26">
        <f>IF(N98=0,"",ROUND(100*(G98+'Assumptions'!$B$3*AB98+'Assumptions'!$B$4*AC98)/N98,1))</f>
        <v>27.4</v>
      </c>
      <c r="T98" s="25">
        <v>95.7</v>
      </c>
      <c r="U98" s="25">
        <v>72.09999999999999</v>
      </c>
      <c r="V98" s="27">
        <f>IF(O98=0,"",ROUND(100*(H98+I98+'Assumptions'!$B$5*AB98+'Assumptions'!$B$7*AC98)/O98,1))</f>
        <v>115.6</v>
      </c>
      <c r="W98" s="26">
        <v>13.6</v>
      </c>
      <c r="X98" s="25">
        <v>4.1</v>
      </c>
      <c r="Y98" s="28">
        <v>30.2</v>
      </c>
      <c r="Z98" s="28">
        <f>IF(AD98=0,"",ROUND(100*L98/AD98,1))</f>
        <v>6.9</v>
      </c>
      <c r="AA98" s="28">
        <v>95.7</v>
      </c>
      <c r="AB98" s="29">
        <v>8</v>
      </c>
      <c r="AC98" s="29">
        <f>K98/'Assumptions'!$B$6</f>
        <v>4</v>
      </c>
      <c r="AD98" s="29">
        <v>839</v>
      </c>
    </row>
    <row r="99" ht="20.05" customHeight="1">
      <c r="A99" s="30">
        <v>54</v>
      </c>
      <c r="B99" t="s" s="31">
        <v>68</v>
      </c>
      <c r="C99" s="32"/>
      <c r="D99" s="33">
        <v>2018</v>
      </c>
      <c r="E99" t="s" s="31">
        <v>33</v>
      </c>
      <c r="F99" s="33">
        <v>22</v>
      </c>
      <c r="G99" s="33">
        <v>16</v>
      </c>
      <c r="H99" s="33">
        <v>131</v>
      </c>
      <c r="I99" s="33">
        <v>70</v>
      </c>
      <c r="J99" s="33">
        <v>68</v>
      </c>
      <c r="K99" s="33">
        <v>39</v>
      </c>
      <c r="L99" s="33">
        <v>73</v>
      </c>
      <c r="M99" s="33">
        <v>397</v>
      </c>
      <c r="N99" s="33">
        <v>613</v>
      </c>
      <c r="O99" s="33">
        <v>412</v>
      </c>
      <c r="P99" s="33">
        <v>1762</v>
      </c>
      <c r="Q99" s="33">
        <v>2787</v>
      </c>
      <c r="R99" s="33">
        <v>2.6</v>
      </c>
      <c r="S99" s="34">
        <f>IF(N99=0,"",ROUND(100*(G99+'Assumptions'!$B$3*AB99+'Assumptions'!$B$4*AC99)/N99,1))</f>
        <v>8.300000000000001</v>
      </c>
      <c r="T99" s="33">
        <v>48.8</v>
      </c>
      <c r="U99" s="33">
        <v>31.8</v>
      </c>
      <c r="V99" s="35">
        <f>IF(O99=0,"",ROUND(100*(H99+I99+'Assumptions'!$B$5*AB99+'Assumptions'!$B$7*AC99)/O99,1))</f>
        <v>66.8</v>
      </c>
      <c r="W99" s="34">
        <v>3.9</v>
      </c>
      <c r="X99" s="33">
        <v>4</v>
      </c>
      <c r="Y99" s="36">
        <v>14.2</v>
      </c>
      <c r="Z99" s="36">
        <f>IF(AD99=0,"",ROUND(100*L99/AD99,1))</f>
        <v>5.9</v>
      </c>
      <c r="AA99" s="36">
        <v>48.8</v>
      </c>
      <c r="AB99" s="37">
        <v>10</v>
      </c>
      <c r="AC99" s="37">
        <f>K99/'Assumptions'!$B$6</f>
        <v>4.875</v>
      </c>
      <c r="AD99" s="37">
        <v>1237</v>
      </c>
    </row>
    <row r="100" ht="20.05" customHeight="1">
      <c r="A100" s="38">
        <v>54</v>
      </c>
      <c r="B100" t="s" s="14">
        <v>68</v>
      </c>
      <c r="C100" s="15"/>
      <c r="D100" s="16">
        <v>2020</v>
      </c>
      <c r="E100" t="s" s="14">
        <v>33</v>
      </c>
      <c r="F100" s="16">
        <v>18</v>
      </c>
      <c r="G100" s="16">
        <v>54</v>
      </c>
      <c r="H100" s="16">
        <v>150</v>
      </c>
      <c r="I100" s="16">
        <v>70</v>
      </c>
      <c r="J100" s="16">
        <v>82</v>
      </c>
      <c r="K100" s="16">
        <v>24</v>
      </c>
      <c r="L100" s="16">
        <v>65</v>
      </c>
      <c r="M100" s="16">
        <v>445</v>
      </c>
      <c r="N100" s="16">
        <v>624</v>
      </c>
      <c r="O100" s="16">
        <v>437</v>
      </c>
      <c r="P100" s="16">
        <v>1756</v>
      </c>
      <c r="Q100" s="16">
        <v>2817</v>
      </c>
      <c r="R100" s="16">
        <v>8.699999999999999</v>
      </c>
      <c r="S100" s="17">
        <f>IF(N100=0,"",ROUND(100*(G100+'Assumptions'!$B$3*AB100+'Assumptions'!$B$4*AC100)/N100,1))</f>
        <v>13</v>
      </c>
      <c r="T100" s="16">
        <v>50.3</v>
      </c>
      <c r="U100" s="16">
        <v>34.3</v>
      </c>
      <c r="V100" s="18">
        <f>IF(O100=0,"",ROUND(100*(H100+I100+'Assumptions'!$B$5*AB100+'Assumptions'!$B$7*AC100)/O100,1))</f>
        <v>64.09999999999999</v>
      </c>
      <c r="W100" s="17">
        <v>4.7</v>
      </c>
      <c r="X100" s="16">
        <v>3.2</v>
      </c>
      <c r="Y100" s="19">
        <v>15.8</v>
      </c>
      <c r="Z100" s="19">
        <f>IF(AD100=0,"",ROUND(100*L100/AD100,1))</f>
        <v>5.1</v>
      </c>
      <c r="AA100" s="19">
        <v>50.3</v>
      </c>
      <c r="AB100" s="20">
        <v>9</v>
      </c>
      <c r="AC100" s="20">
        <f>K100/'Assumptions'!$B$6</f>
        <v>3</v>
      </c>
      <c r="AD100" s="20">
        <v>1263</v>
      </c>
    </row>
    <row r="101" ht="20.05" customHeight="1">
      <c r="A101" s="39">
        <v>54</v>
      </c>
      <c r="B101" t="s" s="23">
        <v>68</v>
      </c>
      <c r="C101" s="24"/>
      <c r="D101" s="25">
        <v>2026</v>
      </c>
      <c r="E101" t="s" s="23">
        <v>33</v>
      </c>
      <c r="F101" s="25">
        <v>20</v>
      </c>
      <c r="G101" s="25">
        <v>48</v>
      </c>
      <c r="H101" s="25">
        <v>162</v>
      </c>
      <c r="I101" s="25">
        <v>94</v>
      </c>
      <c r="J101" s="25">
        <v>163</v>
      </c>
      <c r="K101" s="25">
        <v>32</v>
      </c>
      <c r="L101" s="25">
        <v>45</v>
      </c>
      <c r="M101" s="25">
        <v>544</v>
      </c>
      <c r="N101" s="25">
        <v>551</v>
      </c>
      <c r="O101" s="25">
        <v>363</v>
      </c>
      <c r="P101" s="25">
        <v>1696</v>
      </c>
      <c r="Q101" s="25">
        <v>2610</v>
      </c>
      <c r="R101" s="25">
        <v>8.699999999999999</v>
      </c>
      <c r="S101" s="26">
        <f>IF(N101=0,"",ROUND(100*(G101+'Assumptions'!$B$3*AB101+'Assumptions'!$B$4*AC101)/N101,1))</f>
        <v>13.1</v>
      </c>
      <c r="T101" s="25">
        <v>70.5</v>
      </c>
      <c r="U101" s="25">
        <v>44.6</v>
      </c>
      <c r="V101" s="27">
        <f>IF(O101=0,"",ROUND(100*(H101+I101+'Assumptions'!$B$5*AB101+'Assumptions'!$B$7*AC101)/O101,1))</f>
        <v>84.3</v>
      </c>
      <c r="W101" s="26">
        <v>9.6</v>
      </c>
      <c r="X101" s="25">
        <v>3</v>
      </c>
      <c r="Y101" s="28">
        <v>20.8</v>
      </c>
      <c r="Z101" s="28">
        <f>IF(AD101=0,"",ROUND(100*L101/AD101,1))</f>
        <v>4.1</v>
      </c>
      <c r="AA101" s="28">
        <v>70.5</v>
      </c>
      <c r="AB101" s="29">
        <v>6</v>
      </c>
      <c r="AC101" s="29">
        <f>K101/'Assumptions'!$B$6</f>
        <v>4</v>
      </c>
      <c r="AD101" s="29">
        <v>1108</v>
      </c>
    </row>
    <row r="102" ht="20.05" customHeight="1">
      <c r="A102" s="30">
        <v>57</v>
      </c>
      <c r="B102" t="s" s="31">
        <v>69</v>
      </c>
      <c r="C102" s="32"/>
      <c r="D102" s="33">
        <v>2018</v>
      </c>
      <c r="E102" t="s" s="31">
        <v>33</v>
      </c>
      <c r="F102" s="33">
        <v>141</v>
      </c>
      <c r="G102" s="33">
        <v>68</v>
      </c>
      <c r="H102" s="33">
        <v>402</v>
      </c>
      <c r="I102" s="33">
        <v>312</v>
      </c>
      <c r="J102" s="33">
        <v>845</v>
      </c>
      <c r="K102" s="33">
        <v>116</v>
      </c>
      <c r="L102" s="33">
        <v>636</v>
      </c>
      <c r="M102" s="33">
        <v>2379</v>
      </c>
      <c r="N102" s="33">
        <v>3167</v>
      </c>
      <c r="O102" s="33">
        <v>2259</v>
      </c>
      <c r="P102" s="33">
        <v>9443</v>
      </c>
      <c r="Q102" s="33">
        <v>14869</v>
      </c>
      <c r="R102" s="33">
        <v>2.1</v>
      </c>
      <c r="S102" s="34">
        <f>IF(N102=0,"",ROUND(100*(G102+'Assumptions'!$B$3*AB102+'Assumptions'!$B$4*AC102)/N102,1))</f>
        <v>9.1</v>
      </c>
      <c r="T102" s="33">
        <v>31.6</v>
      </c>
      <c r="U102" s="33">
        <v>17.8</v>
      </c>
      <c r="V102" s="35">
        <f>IF(O102=0,"",ROUND(100*(H102+I102+'Assumptions'!$B$5*AB102+'Assumptions'!$B$7*AC102)/O102,1))</f>
        <v>54.5</v>
      </c>
      <c r="W102" s="34">
        <v>8.9</v>
      </c>
      <c r="X102" s="33">
        <v>5.1</v>
      </c>
      <c r="Y102" s="36">
        <v>16</v>
      </c>
      <c r="Z102" s="36">
        <f>IF(AD102=0,"",ROUND(100*L102/AD102,1))</f>
        <v>9.699999999999999</v>
      </c>
      <c r="AA102" s="36">
        <v>31.6</v>
      </c>
      <c r="AB102" s="37">
        <v>89</v>
      </c>
      <c r="AC102" s="37">
        <f>K102/'Assumptions'!$B$6</f>
        <v>14.5</v>
      </c>
      <c r="AD102" s="37">
        <v>6585</v>
      </c>
    </row>
    <row r="103" ht="20.05" customHeight="1">
      <c r="A103" s="38">
        <v>57</v>
      </c>
      <c r="B103" t="s" s="14">
        <v>69</v>
      </c>
      <c r="C103" s="15"/>
      <c r="D103" s="16">
        <v>2020</v>
      </c>
      <c r="E103" t="s" s="14">
        <v>33</v>
      </c>
      <c r="F103" s="16">
        <v>152</v>
      </c>
      <c r="G103" s="16">
        <v>100</v>
      </c>
      <c r="H103" s="16">
        <v>384</v>
      </c>
      <c r="I103" s="16">
        <v>320</v>
      </c>
      <c r="J103" s="16">
        <v>825</v>
      </c>
      <c r="K103" s="16">
        <v>128</v>
      </c>
      <c r="L103" s="16">
        <v>695</v>
      </c>
      <c r="M103" s="16">
        <v>2452</v>
      </c>
      <c r="N103" s="16">
        <v>2991</v>
      </c>
      <c r="O103" s="16">
        <v>2196</v>
      </c>
      <c r="P103" s="16">
        <v>9432</v>
      </c>
      <c r="Q103" s="16">
        <v>14619</v>
      </c>
      <c r="R103" s="16">
        <v>3.3</v>
      </c>
      <c r="S103" s="17">
        <f>IF(N103=0,"",ROUND(100*(G103+'Assumptions'!$B$3*AB103+'Assumptions'!$B$4*AC103)/N103,1))</f>
        <v>11.4</v>
      </c>
      <c r="T103" s="16">
        <v>32.1</v>
      </c>
      <c r="U103" s="16">
        <v>17.5</v>
      </c>
      <c r="V103" s="18">
        <f>IF(O103=0,"",ROUND(100*(H103+I103+'Assumptions'!$B$5*AB103+'Assumptions'!$B$7*AC103)/O103,1))</f>
        <v>57.8</v>
      </c>
      <c r="W103" s="17">
        <v>8.699999999999999</v>
      </c>
      <c r="X103" s="16">
        <v>5.6</v>
      </c>
      <c r="Y103" s="19">
        <v>16.8</v>
      </c>
      <c r="Z103" s="19">
        <f>IF(AD103=0,"",ROUND(100*L103/AD103,1))</f>
        <v>11</v>
      </c>
      <c r="AA103" s="19">
        <v>32.1</v>
      </c>
      <c r="AB103" s="20">
        <v>97</v>
      </c>
      <c r="AC103" s="20">
        <f>K103/'Assumptions'!$B$6</f>
        <v>16</v>
      </c>
      <c r="AD103" s="20">
        <v>6313</v>
      </c>
    </row>
    <row r="104" ht="20.05" customHeight="1">
      <c r="A104" s="39">
        <v>57</v>
      </c>
      <c r="B104" t="s" s="23">
        <v>69</v>
      </c>
      <c r="C104" s="24"/>
      <c r="D104" s="25">
        <v>2026</v>
      </c>
      <c r="E104" t="s" s="23">
        <v>33</v>
      </c>
      <c r="F104" s="25">
        <v>170</v>
      </c>
      <c r="G104" s="25">
        <v>403</v>
      </c>
      <c r="H104" s="25">
        <v>1014</v>
      </c>
      <c r="I104" s="25">
        <v>352</v>
      </c>
      <c r="J104" s="25">
        <v>1087</v>
      </c>
      <c r="K104" s="25">
        <v>142</v>
      </c>
      <c r="L104" s="25">
        <v>618</v>
      </c>
      <c r="M104" s="25">
        <v>3616</v>
      </c>
      <c r="N104" s="25">
        <v>2845</v>
      </c>
      <c r="O104" s="25">
        <v>1828</v>
      </c>
      <c r="P104" s="25">
        <v>8857</v>
      </c>
      <c r="Q104" s="25">
        <v>13530</v>
      </c>
      <c r="R104" s="25">
        <v>14.2</v>
      </c>
      <c r="S104" s="26">
        <f>IF(N104=0,"",ROUND(100*(G104+'Assumptions'!$B$3*AB104+'Assumptions'!$B$4*AC104)/N104,1))</f>
        <v>22</v>
      </c>
      <c r="T104" s="25">
        <v>74.7</v>
      </c>
      <c r="U104" s="25">
        <v>55.5</v>
      </c>
      <c r="V104" s="27">
        <f>IF(O104=0,"",ROUND(100*(H104+I104+'Assumptions'!$B$5*AB104+'Assumptions'!$B$7*AC104)/O104,1))</f>
        <v>102.8</v>
      </c>
      <c r="W104" s="26">
        <v>12.3</v>
      </c>
      <c r="X104" s="25">
        <v>5.6</v>
      </c>
      <c r="Y104" s="28">
        <v>26.7</v>
      </c>
      <c r="Z104" s="28">
        <f>IF(AD104=0,"",ROUND(100*L104/AD104,1))</f>
        <v>11</v>
      </c>
      <c r="AA104" s="28">
        <v>74.7</v>
      </c>
      <c r="AB104" s="29">
        <v>85</v>
      </c>
      <c r="AC104" s="29">
        <f>K104/'Assumptions'!$B$6</f>
        <v>17.75</v>
      </c>
      <c r="AD104" s="29">
        <v>5616</v>
      </c>
    </row>
    <row r="105" ht="20.05" customHeight="1">
      <c r="A105" s="30">
        <v>58</v>
      </c>
      <c r="B105" t="s" s="31">
        <v>70</v>
      </c>
      <c r="C105" t="s" s="31">
        <v>71</v>
      </c>
      <c r="D105" s="33">
        <v>2018</v>
      </c>
      <c r="E105" t="s" s="31">
        <v>33</v>
      </c>
      <c r="F105" s="33">
        <v>14</v>
      </c>
      <c r="G105" s="33">
        <v>34</v>
      </c>
      <c r="H105" s="33">
        <v>68</v>
      </c>
      <c r="I105" s="33">
        <v>73</v>
      </c>
      <c r="J105" s="33">
        <v>38</v>
      </c>
      <c r="K105" s="33">
        <v>32</v>
      </c>
      <c r="L105" s="33">
        <v>45</v>
      </c>
      <c r="M105" s="33">
        <v>290</v>
      </c>
      <c r="N105" s="33">
        <v>382</v>
      </c>
      <c r="O105" s="33">
        <v>283</v>
      </c>
      <c r="P105" s="33">
        <v>1283</v>
      </c>
      <c r="Q105" s="33">
        <v>1948</v>
      </c>
      <c r="R105" s="33">
        <v>8.9</v>
      </c>
      <c r="S105" s="34">
        <f>IF(N105=0,"",ROUND(100*(G105+'Assumptions'!$B$3*AB105+'Assumptions'!$B$4*AC105)/N105,1))</f>
        <v>15.2</v>
      </c>
      <c r="T105" s="33">
        <v>49.8</v>
      </c>
      <c r="U105" s="33">
        <v>24</v>
      </c>
      <c r="V105" s="35">
        <f>IF(O105=0,"",ROUND(100*(H105+I105+'Assumptions'!$B$5*AB105+'Assumptions'!$B$7*AC105)/O105,1))</f>
        <v>67.5</v>
      </c>
      <c r="W105" s="34">
        <v>3</v>
      </c>
      <c r="X105" s="33">
        <v>4</v>
      </c>
      <c r="Y105" s="36">
        <v>14.9</v>
      </c>
      <c r="Z105" s="36">
        <f>IF(AD105=0,"",ROUND(100*L105/AD105,1))</f>
        <v>5.5</v>
      </c>
      <c r="AA105" s="36">
        <v>49.8</v>
      </c>
      <c r="AB105" s="37">
        <v>6</v>
      </c>
      <c r="AC105" s="37">
        <f>K105/'Assumptions'!$B$6</f>
        <v>4</v>
      </c>
      <c r="AD105" s="37">
        <v>816</v>
      </c>
    </row>
    <row r="106" ht="20.05" customHeight="1">
      <c r="A106" s="38">
        <v>58</v>
      </c>
      <c r="B106" t="s" s="14">
        <v>70</v>
      </c>
      <c r="C106" t="s" s="14">
        <v>71</v>
      </c>
      <c r="D106" s="16">
        <v>2020</v>
      </c>
      <c r="E106" t="s" s="14">
        <v>33</v>
      </c>
      <c r="F106" s="16">
        <v>12</v>
      </c>
      <c r="G106" s="16">
        <v>34</v>
      </c>
      <c r="H106" s="16">
        <v>68</v>
      </c>
      <c r="I106" s="16">
        <v>73</v>
      </c>
      <c r="J106" s="16">
        <v>38</v>
      </c>
      <c r="K106" s="16">
        <v>32</v>
      </c>
      <c r="L106" s="16">
        <v>29</v>
      </c>
      <c r="M106" s="16">
        <v>274</v>
      </c>
      <c r="N106" s="16">
        <v>372</v>
      </c>
      <c r="O106" s="16">
        <v>276</v>
      </c>
      <c r="P106" s="16">
        <v>1269</v>
      </c>
      <c r="Q106" s="16">
        <v>1917</v>
      </c>
      <c r="R106" s="16">
        <v>9.1</v>
      </c>
      <c r="S106" s="17">
        <f>IF(N106=0,"",ROUND(100*(G106+'Assumptions'!$B$3*AB106+'Assumptions'!$B$4*AC106)/N106,1))</f>
        <v>14.5</v>
      </c>
      <c r="T106" s="16">
        <v>51.1</v>
      </c>
      <c r="U106" s="16">
        <v>24.6</v>
      </c>
      <c r="V106" s="18">
        <f>IF(O106=0,"",ROUND(100*(H106+I106+'Assumptions'!$B$5*AB106+'Assumptions'!$B$7*AC106)/O106,1))</f>
        <v>65.59999999999999</v>
      </c>
      <c r="W106" s="17">
        <v>3</v>
      </c>
      <c r="X106" s="16">
        <v>3.2</v>
      </c>
      <c r="Y106" s="19">
        <v>14.3</v>
      </c>
      <c r="Z106" s="19">
        <f>IF(AD106=0,"",ROUND(100*L106/AD106,1))</f>
        <v>3.6</v>
      </c>
      <c r="AA106" s="19">
        <v>51.1</v>
      </c>
      <c r="AB106" s="20">
        <v>4</v>
      </c>
      <c r="AC106" s="20">
        <f>K106/'Assumptions'!$B$6</f>
        <v>4</v>
      </c>
      <c r="AD106" s="20">
        <v>796</v>
      </c>
    </row>
    <row r="107" ht="20.05" customHeight="1">
      <c r="A107" s="39">
        <v>58</v>
      </c>
      <c r="B107" t="s" s="23">
        <v>70</v>
      </c>
      <c r="C107" t="s" s="23">
        <v>71</v>
      </c>
      <c r="D107" s="25">
        <v>2026</v>
      </c>
      <c r="E107" t="s" s="23">
        <v>33</v>
      </c>
      <c r="F107" s="25">
        <v>9</v>
      </c>
      <c r="G107" s="25">
        <v>68</v>
      </c>
      <c r="H107" s="25">
        <v>102</v>
      </c>
      <c r="I107" s="25">
        <v>58</v>
      </c>
      <c r="J107" s="25">
        <v>104</v>
      </c>
      <c r="K107" s="25">
        <v>16</v>
      </c>
      <c r="L107" s="25">
        <v>22</v>
      </c>
      <c r="M107" s="25">
        <v>370</v>
      </c>
      <c r="N107" s="25">
        <v>320</v>
      </c>
      <c r="O107" s="25">
        <v>230</v>
      </c>
      <c r="P107" s="25">
        <v>1085</v>
      </c>
      <c r="Q107" s="25">
        <v>1635</v>
      </c>
      <c r="R107" s="25">
        <v>21.2</v>
      </c>
      <c r="S107" s="26">
        <f>IF(N107=0,"",ROUND(100*(G107+'Assumptions'!$B$3*AB107+'Assumptions'!$B$4*AC107)/N107,1))</f>
        <v>25</v>
      </c>
      <c r="T107" s="25">
        <v>69.59999999999999</v>
      </c>
      <c r="U107" s="25">
        <v>44.3</v>
      </c>
      <c r="V107" s="27">
        <f>IF(O107=0,"",ROUND(100*(H107+I107+'Assumptions'!$B$5*AB107+'Assumptions'!$B$7*AC107)/O107,1))</f>
        <v>80.40000000000001</v>
      </c>
      <c r="W107" s="26">
        <v>9.6</v>
      </c>
      <c r="X107" s="25">
        <v>2.3</v>
      </c>
      <c r="Y107" s="28">
        <v>22.6</v>
      </c>
      <c r="Z107" s="28">
        <f>IF(AD107=0,"",ROUND(100*L107/AD107,1))</f>
        <v>3.3</v>
      </c>
      <c r="AA107" s="28">
        <v>69.59999999999999</v>
      </c>
      <c r="AB107" s="29">
        <v>3</v>
      </c>
      <c r="AC107" s="29">
        <f>K107/'Assumptions'!$B$6</f>
        <v>2</v>
      </c>
      <c r="AD107" s="29">
        <v>668</v>
      </c>
    </row>
    <row r="108" ht="20.05" customHeight="1">
      <c r="A108" s="30">
        <v>59</v>
      </c>
      <c r="B108" t="s" s="31">
        <v>72</v>
      </c>
      <c r="C108" s="32"/>
      <c r="D108" s="33">
        <v>2018</v>
      </c>
      <c r="E108" t="s" s="31">
        <v>33</v>
      </c>
      <c r="F108" s="33">
        <v>17</v>
      </c>
      <c r="G108" s="33">
        <v>40</v>
      </c>
      <c r="H108" s="33">
        <v>81</v>
      </c>
      <c r="I108" s="33">
        <v>83</v>
      </c>
      <c r="J108" s="33">
        <v>120</v>
      </c>
      <c r="K108" s="33">
        <v>16</v>
      </c>
      <c r="L108" s="33">
        <v>49</v>
      </c>
      <c r="M108" s="33">
        <v>389</v>
      </c>
      <c r="N108" s="33">
        <v>1131</v>
      </c>
      <c r="O108" s="33">
        <v>751</v>
      </c>
      <c r="P108" s="33">
        <v>2773</v>
      </c>
      <c r="Q108" s="33">
        <v>4655</v>
      </c>
      <c r="R108" s="33">
        <v>3.5</v>
      </c>
      <c r="S108" s="34">
        <f>IF(N108=0,"",ROUND(100*(G108+'Assumptions'!$B$3*AB108+'Assumptions'!$B$4*AC108)/N108,1))</f>
        <v>5.3</v>
      </c>
      <c r="T108" s="33">
        <v>21.8</v>
      </c>
      <c r="U108" s="33">
        <v>10.8</v>
      </c>
      <c r="V108" s="35">
        <f>IF(O108=0,"",ROUND(100*(H108+I108+'Assumptions'!$B$5*AB108+'Assumptions'!$B$7*AC108)/O108,1))</f>
        <v>27.8</v>
      </c>
      <c r="W108" s="34">
        <v>4.3</v>
      </c>
      <c r="X108" s="33">
        <v>1.4</v>
      </c>
      <c r="Y108" s="36">
        <v>8.4</v>
      </c>
      <c r="Z108" s="36">
        <f>IF(AD108=0,"",ROUND(100*L108/AD108,1))</f>
        <v>2.2</v>
      </c>
      <c r="AA108" s="36">
        <v>21.8</v>
      </c>
      <c r="AB108" s="37">
        <v>7</v>
      </c>
      <c r="AC108" s="37">
        <f>K108/'Assumptions'!$B$6</f>
        <v>2</v>
      </c>
      <c r="AD108" s="37">
        <v>2253</v>
      </c>
    </row>
    <row r="109" ht="20.05" customHeight="1">
      <c r="A109" s="38">
        <v>59</v>
      </c>
      <c r="B109" t="s" s="14">
        <v>72</v>
      </c>
      <c r="C109" s="15"/>
      <c r="D109" s="16">
        <v>2020</v>
      </c>
      <c r="E109" t="s" s="14">
        <v>33</v>
      </c>
      <c r="F109" s="16">
        <v>21</v>
      </c>
      <c r="G109" s="16">
        <v>40</v>
      </c>
      <c r="H109" s="16">
        <v>122</v>
      </c>
      <c r="I109" s="16">
        <v>108</v>
      </c>
      <c r="J109" s="16">
        <v>154</v>
      </c>
      <c r="K109" s="16">
        <v>40</v>
      </c>
      <c r="L109" s="16">
        <v>69</v>
      </c>
      <c r="M109" s="16">
        <v>533</v>
      </c>
      <c r="N109" s="16">
        <v>1055</v>
      </c>
      <c r="O109" s="16">
        <v>750</v>
      </c>
      <c r="P109" s="16">
        <v>2727</v>
      </c>
      <c r="Q109" s="16">
        <v>4532</v>
      </c>
      <c r="R109" s="16">
        <v>3.8</v>
      </c>
      <c r="S109" s="17">
        <f>IF(N109=0,"",ROUND(100*(G109+'Assumptions'!$B$3*AB109+'Assumptions'!$B$4*AC109)/N109,1))</f>
        <v>7.1</v>
      </c>
      <c r="T109" s="16">
        <v>30.7</v>
      </c>
      <c r="U109" s="16">
        <v>16.3</v>
      </c>
      <c r="V109" s="18">
        <f>IF(O109=0,"",ROUND(100*(H109+I109+'Assumptions'!$B$5*AB109+'Assumptions'!$B$7*AC109)/O109,1))</f>
        <v>40.7</v>
      </c>
      <c r="W109" s="17">
        <v>5.6</v>
      </c>
      <c r="X109" s="16">
        <v>2.4</v>
      </c>
      <c r="Y109" s="19">
        <v>11.8</v>
      </c>
      <c r="Z109" s="19">
        <f>IF(AD109=0,"",ROUND(100*L109/AD109,1))</f>
        <v>3.2</v>
      </c>
      <c r="AA109" s="19">
        <v>30.7</v>
      </c>
      <c r="AB109" s="20">
        <v>10</v>
      </c>
      <c r="AC109" s="20">
        <f>K109/'Assumptions'!$B$6</f>
        <v>5</v>
      </c>
      <c r="AD109" s="20">
        <v>2137</v>
      </c>
    </row>
    <row r="110" ht="20.05" customHeight="1">
      <c r="A110" s="39">
        <v>59</v>
      </c>
      <c r="B110" t="s" s="23">
        <v>72</v>
      </c>
      <c r="C110" s="24"/>
      <c r="D110" s="25">
        <v>2026</v>
      </c>
      <c r="E110" t="s" s="23">
        <v>33</v>
      </c>
      <c r="F110" s="25">
        <v>29</v>
      </c>
      <c r="G110" s="25">
        <v>98</v>
      </c>
      <c r="H110" s="25">
        <v>272</v>
      </c>
      <c r="I110" s="25">
        <v>88</v>
      </c>
      <c r="J110" s="25">
        <v>245</v>
      </c>
      <c r="K110" s="25">
        <v>40</v>
      </c>
      <c r="L110" s="25">
        <v>56</v>
      </c>
      <c r="M110" s="25">
        <v>799</v>
      </c>
      <c r="N110" s="25">
        <v>954</v>
      </c>
      <c r="O110" s="25">
        <v>606</v>
      </c>
      <c r="P110" s="25">
        <v>2757</v>
      </c>
      <c r="Q110" s="25">
        <v>4317</v>
      </c>
      <c r="R110" s="25">
        <v>10.3</v>
      </c>
      <c r="S110" s="26">
        <f>IF(N110=0,"",ROUND(100*(G110+'Assumptions'!$B$3*AB110+'Assumptions'!$B$4*AC110)/N110,1))</f>
        <v>13.5</v>
      </c>
      <c r="T110" s="25">
        <v>59.4</v>
      </c>
      <c r="U110" s="25">
        <v>44.9</v>
      </c>
      <c r="V110" s="27">
        <f>IF(O110=0,"",ROUND(100*(H110+I110+'Assumptions'!$B$5*AB110+'Assumptions'!$B$7*AC110)/O110,1))</f>
        <v>70.09999999999999</v>
      </c>
      <c r="W110" s="26">
        <v>8.9</v>
      </c>
      <c r="X110" s="25">
        <v>2.2</v>
      </c>
      <c r="Y110" s="28">
        <v>18.5</v>
      </c>
      <c r="Z110" s="28">
        <f>IF(AD110=0,"",ROUND(100*L110/AD110,1))</f>
        <v>3</v>
      </c>
      <c r="AA110" s="28">
        <v>59.4</v>
      </c>
      <c r="AB110" s="29">
        <v>8</v>
      </c>
      <c r="AC110" s="29">
        <f>K110/'Assumptions'!$B$6</f>
        <v>5</v>
      </c>
      <c r="AD110" s="29">
        <v>1862</v>
      </c>
    </row>
    <row r="111" ht="20.05" customHeight="1">
      <c r="A111" s="30">
        <v>60</v>
      </c>
      <c r="B111" t="s" s="31">
        <v>73</v>
      </c>
      <c r="C111" s="32"/>
      <c r="D111" s="33">
        <v>2018</v>
      </c>
      <c r="E111" t="s" s="31">
        <v>33</v>
      </c>
      <c r="F111" s="33">
        <v>25</v>
      </c>
      <c r="G111" s="33">
        <v>36</v>
      </c>
      <c r="H111" s="33">
        <v>107</v>
      </c>
      <c r="I111" s="33">
        <v>120</v>
      </c>
      <c r="J111" s="33">
        <v>142</v>
      </c>
      <c r="K111" s="33">
        <v>16</v>
      </c>
      <c r="L111" s="33">
        <v>74</v>
      </c>
      <c r="M111" s="33">
        <v>495</v>
      </c>
      <c r="N111" s="33">
        <v>1812</v>
      </c>
      <c r="O111" s="33">
        <v>1146</v>
      </c>
      <c r="P111" s="33">
        <v>4441</v>
      </c>
      <c r="Q111" s="33">
        <v>7399</v>
      </c>
      <c r="R111" s="33">
        <v>2</v>
      </c>
      <c r="S111" s="34">
        <f>IF(N111=0,"",ROUND(100*(G111+'Assumptions'!$B$3*AB111+'Assumptions'!$B$4*AC111)/N111,1))</f>
        <v>3.4</v>
      </c>
      <c r="T111" s="33">
        <v>19.8</v>
      </c>
      <c r="U111" s="33">
        <v>9.300000000000001</v>
      </c>
      <c r="V111" s="35">
        <f>IF(O111=0,"",ROUND(100*(H111+I111+'Assumptions'!$B$5*AB111+'Assumptions'!$B$7*AC111)/O111,1))</f>
        <v>25</v>
      </c>
      <c r="W111" s="34">
        <v>3.2</v>
      </c>
      <c r="X111" s="33">
        <v>1.2</v>
      </c>
      <c r="Y111" s="36">
        <v>6.7</v>
      </c>
      <c r="Z111" s="36">
        <f>IF(AD111=0,"",ROUND(100*L111/AD111,1))</f>
        <v>2.1</v>
      </c>
      <c r="AA111" s="36">
        <v>19.8</v>
      </c>
      <c r="AB111" s="37">
        <v>10</v>
      </c>
      <c r="AC111" s="37">
        <f>K111/'Assumptions'!$B$6</f>
        <v>2</v>
      </c>
      <c r="AD111" s="37">
        <v>3553</v>
      </c>
    </row>
    <row r="112" ht="20.05" customHeight="1">
      <c r="A112" s="38">
        <v>60</v>
      </c>
      <c r="B112" t="s" s="14">
        <v>73</v>
      </c>
      <c r="C112" s="15"/>
      <c r="D112" s="16">
        <v>2020</v>
      </c>
      <c r="E112" t="s" s="14">
        <v>33</v>
      </c>
      <c r="F112" s="16">
        <v>28</v>
      </c>
      <c r="G112" s="16">
        <v>60</v>
      </c>
      <c r="H112" s="16">
        <v>168</v>
      </c>
      <c r="I112" s="16">
        <v>120</v>
      </c>
      <c r="J112" s="16">
        <v>126</v>
      </c>
      <c r="K112" s="16">
        <v>8</v>
      </c>
      <c r="L112" s="16">
        <v>88</v>
      </c>
      <c r="M112" s="16">
        <v>570</v>
      </c>
      <c r="N112" s="16">
        <v>1701</v>
      </c>
      <c r="O112" s="16">
        <v>1154</v>
      </c>
      <c r="P112" s="16">
        <v>4436</v>
      </c>
      <c r="Q112" s="16">
        <v>7291</v>
      </c>
      <c r="R112" s="16">
        <v>3.5</v>
      </c>
      <c r="S112" s="17">
        <f>IF(N112=0,"",ROUND(100*(G112+'Assumptions'!$B$3*AB112+'Assumptions'!$B$4*AC112)/N112,1))</f>
        <v>5.1</v>
      </c>
      <c r="T112" s="16">
        <v>25</v>
      </c>
      <c r="U112" s="16">
        <v>14.6</v>
      </c>
      <c r="V112" s="18">
        <f>IF(O112=0,"",ROUND(100*(H112+I112+'Assumptions'!$B$5*AB112+'Assumptions'!$B$7*AC112)/O112,1))</f>
        <v>30.6</v>
      </c>
      <c r="W112" s="17">
        <v>2.8</v>
      </c>
      <c r="X112" s="16">
        <v>1.3</v>
      </c>
      <c r="Y112" s="19">
        <v>7.8</v>
      </c>
      <c r="Z112" s="19">
        <f>IF(AD112=0,"",ROUND(100*L112/AD112,1))</f>
        <v>2.6</v>
      </c>
      <c r="AA112" s="19">
        <v>25</v>
      </c>
      <c r="AB112" s="20">
        <v>12</v>
      </c>
      <c r="AC112" s="20">
        <f>K112/'Assumptions'!$B$6</f>
        <v>1</v>
      </c>
      <c r="AD112" s="20">
        <v>3398</v>
      </c>
    </row>
    <row r="113" ht="20.05" customHeight="1">
      <c r="A113" s="39">
        <v>60</v>
      </c>
      <c r="B113" t="s" s="23">
        <v>73</v>
      </c>
      <c r="C113" s="24"/>
      <c r="D113" s="25">
        <v>2026</v>
      </c>
      <c r="E113" t="s" s="23">
        <v>33</v>
      </c>
      <c r="F113" s="25">
        <v>45</v>
      </c>
      <c r="G113" s="25">
        <v>112</v>
      </c>
      <c r="H113" s="25">
        <v>221</v>
      </c>
      <c r="I113" s="25">
        <v>170</v>
      </c>
      <c r="J113" s="25">
        <v>407</v>
      </c>
      <c r="K113" s="25">
        <v>77</v>
      </c>
      <c r="L113" s="25">
        <v>122</v>
      </c>
      <c r="M113" s="25">
        <v>1109</v>
      </c>
      <c r="N113" s="25">
        <v>1657</v>
      </c>
      <c r="O113" s="25">
        <v>1060</v>
      </c>
      <c r="P113" s="25">
        <v>4338</v>
      </c>
      <c r="Q113" s="25">
        <v>7055</v>
      </c>
      <c r="R113" s="25">
        <v>6.8</v>
      </c>
      <c r="S113" s="26">
        <f>IF(N113=0,"",ROUND(100*(G113+'Assumptions'!$B$3*AB113+'Assumptions'!$B$4*AC113)/N113,1))</f>
        <v>10.4</v>
      </c>
      <c r="T113" s="25">
        <v>36.9</v>
      </c>
      <c r="U113" s="25">
        <v>20.8</v>
      </c>
      <c r="V113" s="27">
        <f>IF(O113=0,"",ROUND(100*(H113+I113+'Assumptions'!$B$5*AB113+'Assumptions'!$B$7*AC113)/O113,1))</f>
        <v>49</v>
      </c>
      <c r="W113" s="26">
        <v>9.4</v>
      </c>
      <c r="X113" s="25">
        <v>2.8</v>
      </c>
      <c r="Y113" s="28">
        <v>15.7</v>
      </c>
      <c r="Z113" s="28">
        <f>IF(AD113=0,"",ROUND(100*L113/AD113,1))</f>
        <v>3.8</v>
      </c>
      <c r="AA113" s="28">
        <v>36.9</v>
      </c>
      <c r="AB113" s="29">
        <v>16</v>
      </c>
      <c r="AC113" s="29">
        <f>K113/'Assumptions'!$B$6</f>
        <v>9.625</v>
      </c>
      <c r="AD113" s="29">
        <v>3234</v>
      </c>
    </row>
    <row r="114" ht="20.05" customHeight="1">
      <c r="A114" s="30">
        <v>61</v>
      </c>
      <c r="B114" t="s" s="31">
        <v>74</v>
      </c>
      <c r="C114" s="32"/>
      <c r="D114" s="33">
        <v>2018</v>
      </c>
      <c r="E114" t="s" s="31">
        <v>33</v>
      </c>
      <c r="F114" s="33">
        <v>237</v>
      </c>
      <c r="G114" s="33">
        <v>650</v>
      </c>
      <c r="H114" s="33">
        <v>1848</v>
      </c>
      <c r="I114" s="33">
        <v>754</v>
      </c>
      <c r="J114" s="33">
        <v>2956</v>
      </c>
      <c r="K114" s="33">
        <v>88</v>
      </c>
      <c r="L114" s="33">
        <v>646</v>
      </c>
      <c r="M114" s="33">
        <v>6942</v>
      </c>
      <c r="N114" s="33">
        <v>5403</v>
      </c>
      <c r="O114" s="33">
        <v>3807</v>
      </c>
      <c r="P114" s="33">
        <v>14941</v>
      </c>
      <c r="Q114" s="33">
        <v>24151</v>
      </c>
      <c r="R114" s="33">
        <v>12</v>
      </c>
      <c r="S114" s="34">
        <f>IF(N114=0,"",ROUND(100*(G114+'Assumptions'!$B$3*AB114+'Assumptions'!$B$4*AC114)/N114,1))</f>
        <v>16</v>
      </c>
      <c r="T114" s="33">
        <v>68.3</v>
      </c>
      <c r="U114" s="33">
        <v>48.5</v>
      </c>
      <c r="V114" s="35">
        <f>IF(O114=0,"",ROUND(100*(H114+I114+'Assumptions'!$B$5*AB114+'Assumptions'!$B$7*AC114)/O114,1))</f>
        <v>81.59999999999999</v>
      </c>
      <c r="W114" s="34">
        <v>19.8</v>
      </c>
      <c r="X114" s="33">
        <v>3</v>
      </c>
      <c r="Y114" s="36">
        <v>28.7</v>
      </c>
      <c r="Z114" s="36">
        <f>IF(AD114=0,"",ROUND(100*L114/AD114,1))</f>
        <v>5.8</v>
      </c>
      <c r="AA114" s="36">
        <v>68.3</v>
      </c>
      <c r="AB114" s="37">
        <v>90</v>
      </c>
      <c r="AC114" s="37">
        <f>K114/'Assumptions'!$B$6</f>
        <v>11</v>
      </c>
      <c r="AD114" s="37">
        <v>11086</v>
      </c>
    </row>
    <row r="115" ht="20.05" customHeight="1">
      <c r="A115" s="38">
        <v>61</v>
      </c>
      <c r="B115" t="s" s="14">
        <v>74</v>
      </c>
      <c r="C115" s="15"/>
      <c r="D115" s="16">
        <v>2020</v>
      </c>
      <c r="E115" t="s" s="14">
        <v>33</v>
      </c>
      <c r="F115" s="16">
        <v>239</v>
      </c>
      <c r="G115" s="16">
        <v>718</v>
      </c>
      <c r="H115" s="16">
        <v>2009</v>
      </c>
      <c r="I115" s="16">
        <v>687</v>
      </c>
      <c r="J115" s="16">
        <v>3144</v>
      </c>
      <c r="K115" s="16">
        <v>112</v>
      </c>
      <c r="L115" s="16">
        <v>618</v>
      </c>
      <c r="M115" s="16">
        <v>7288</v>
      </c>
      <c r="N115" s="16">
        <v>5072</v>
      </c>
      <c r="O115" s="16">
        <v>3677</v>
      </c>
      <c r="P115" s="16">
        <v>15320</v>
      </c>
      <c r="Q115" s="16">
        <v>24069</v>
      </c>
      <c r="R115" s="16">
        <v>14.2</v>
      </c>
      <c r="S115" s="17">
        <f>IF(N115=0,"",ROUND(100*(G115+'Assumptions'!$B$3*AB115+'Assumptions'!$B$4*AC115)/N115,1))</f>
        <v>18.4</v>
      </c>
      <c r="T115" s="16">
        <v>73.3</v>
      </c>
      <c r="U115" s="16">
        <v>54.6</v>
      </c>
      <c r="V115" s="18">
        <f>IF(O115=0,"",ROUND(100*(H115+I115+'Assumptions'!$B$5*AB115+'Assumptions'!$B$7*AC115)/O115,1))</f>
        <v>86.90000000000001</v>
      </c>
      <c r="W115" s="17">
        <v>20.5</v>
      </c>
      <c r="X115" s="16">
        <v>3</v>
      </c>
      <c r="Y115" s="19">
        <v>30.3</v>
      </c>
      <c r="Z115" s="19">
        <f>IF(AD115=0,"",ROUND(100*L115/AD115,1))</f>
        <v>5.8</v>
      </c>
      <c r="AA115" s="19">
        <v>73.3</v>
      </c>
      <c r="AB115" s="20">
        <v>86</v>
      </c>
      <c r="AC115" s="20">
        <f>K115/'Assumptions'!$B$6</f>
        <v>14</v>
      </c>
      <c r="AD115" s="20">
        <v>10677</v>
      </c>
    </row>
    <row r="116" ht="20.05" customHeight="1">
      <c r="A116" s="39">
        <v>61</v>
      </c>
      <c r="B116" t="s" s="23">
        <v>74</v>
      </c>
      <c r="C116" s="24"/>
      <c r="D116" s="25">
        <v>2026</v>
      </c>
      <c r="E116" t="s" s="23">
        <v>33</v>
      </c>
      <c r="F116" s="25">
        <v>256</v>
      </c>
      <c r="G116" s="25">
        <v>1542</v>
      </c>
      <c r="H116" s="25">
        <v>3583</v>
      </c>
      <c r="I116" s="25">
        <v>457</v>
      </c>
      <c r="J116" s="25">
        <v>4190</v>
      </c>
      <c r="K116" s="25">
        <v>127</v>
      </c>
      <c r="L116" s="25">
        <v>434</v>
      </c>
      <c r="M116" s="25">
        <v>10333</v>
      </c>
      <c r="N116" s="25">
        <v>4304</v>
      </c>
      <c r="O116" s="25">
        <v>2859</v>
      </c>
      <c r="P116" s="25">
        <v>14787</v>
      </c>
      <c r="Q116" s="25">
        <v>21950</v>
      </c>
      <c r="R116" s="25">
        <v>35.8</v>
      </c>
      <c r="S116" s="26">
        <f>IF(N116=0,"",ROUND(100*(G116+'Assumptions'!$B$3*AB116+'Assumptions'!$B$4*AC116)/N116,1))</f>
        <v>39.7</v>
      </c>
      <c r="T116" s="25">
        <v>141.3</v>
      </c>
      <c r="U116" s="25">
        <v>125.3</v>
      </c>
      <c r="V116" s="27">
        <f>IF(O116=0,"",ROUND(100*(H116+I116+'Assumptions'!$B$5*AB116+'Assumptions'!$B$7*AC116)/O116,1))</f>
        <v>154.4</v>
      </c>
      <c r="W116" s="26">
        <v>28.3</v>
      </c>
      <c r="X116" s="25">
        <v>2.6</v>
      </c>
      <c r="Y116" s="28">
        <v>47.1</v>
      </c>
      <c r="Z116" s="28">
        <f>IF(AD116=0,"",ROUND(100*L116/AD116,1))</f>
        <v>5</v>
      </c>
      <c r="AA116" s="28">
        <v>141.3</v>
      </c>
      <c r="AB116" s="29">
        <v>59</v>
      </c>
      <c r="AC116" s="29">
        <f>K116/'Assumptions'!$B$6</f>
        <v>15.875</v>
      </c>
      <c r="AD116" s="29">
        <v>8739</v>
      </c>
    </row>
    <row r="117" ht="20.05" customHeight="1">
      <c r="A117" s="30">
        <v>62</v>
      </c>
      <c r="B117" t="s" s="31">
        <v>75</v>
      </c>
      <c r="C117" s="32"/>
      <c r="D117" s="33">
        <v>2018</v>
      </c>
      <c r="E117" t="s" s="31">
        <v>33</v>
      </c>
      <c r="F117" s="33">
        <v>107</v>
      </c>
      <c r="G117" s="33">
        <v>268</v>
      </c>
      <c r="H117" s="33">
        <v>792</v>
      </c>
      <c r="I117" s="33">
        <v>271</v>
      </c>
      <c r="J117" s="33">
        <v>780</v>
      </c>
      <c r="K117" s="33">
        <v>24</v>
      </c>
      <c r="L117" s="33">
        <v>326</v>
      </c>
      <c r="M117" s="33">
        <v>2461</v>
      </c>
      <c r="N117" s="33">
        <v>2803</v>
      </c>
      <c r="O117" s="33">
        <v>2024</v>
      </c>
      <c r="P117" s="33">
        <v>7738</v>
      </c>
      <c r="Q117" s="33">
        <v>12565</v>
      </c>
      <c r="R117" s="33">
        <v>9.6</v>
      </c>
      <c r="S117" s="34">
        <f>IF(N117=0,"",ROUND(100*(G117+'Assumptions'!$B$3*AB117+'Assumptions'!$B$4*AC117)/N117,1))</f>
        <v>13.1</v>
      </c>
      <c r="T117" s="33">
        <v>52.5</v>
      </c>
      <c r="U117" s="33">
        <v>39.1</v>
      </c>
      <c r="V117" s="35">
        <f>IF(O117=0,"",ROUND(100*(H117+I117+'Assumptions'!$B$5*AB117+'Assumptions'!$B$7*AC117)/O117,1))</f>
        <v>64.40000000000001</v>
      </c>
      <c r="W117" s="34">
        <v>10.1</v>
      </c>
      <c r="X117" s="33">
        <v>2.8</v>
      </c>
      <c r="Y117" s="36">
        <v>19.6</v>
      </c>
      <c r="Z117" s="36">
        <f>IF(AD117=0,"",ROUND(100*L117/AD117,1))</f>
        <v>5.6</v>
      </c>
      <c r="AA117" s="36">
        <v>52.5</v>
      </c>
      <c r="AB117" s="37">
        <v>45</v>
      </c>
      <c r="AC117" s="37">
        <f>K117/'Assumptions'!$B$6</f>
        <v>3</v>
      </c>
      <c r="AD117" s="37">
        <v>5828</v>
      </c>
    </row>
    <row r="118" ht="20.05" customHeight="1">
      <c r="A118" s="38">
        <v>62</v>
      </c>
      <c r="B118" t="s" s="14">
        <v>75</v>
      </c>
      <c r="C118" s="15"/>
      <c r="D118" s="16">
        <v>2020</v>
      </c>
      <c r="E118" t="s" s="14">
        <v>33</v>
      </c>
      <c r="F118" s="16">
        <v>116</v>
      </c>
      <c r="G118" s="16">
        <v>415</v>
      </c>
      <c r="H118" s="16">
        <v>1070</v>
      </c>
      <c r="I118" s="16">
        <v>218</v>
      </c>
      <c r="J118" s="16">
        <v>825</v>
      </c>
      <c r="K118" s="16">
        <v>8</v>
      </c>
      <c r="L118" s="16">
        <v>343</v>
      </c>
      <c r="M118" s="16">
        <v>2879</v>
      </c>
      <c r="N118" s="16">
        <v>2840</v>
      </c>
      <c r="O118" s="16">
        <v>2117</v>
      </c>
      <c r="P118" s="16">
        <v>8339</v>
      </c>
      <c r="Q118" s="16">
        <v>13296</v>
      </c>
      <c r="R118" s="16">
        <v>14.6</v>
      </c>
      <c r="S118" s="17">
        <f>IF(N118=0,"",ROUND(100*(G118+'Assumptions'!$B$3*AB118+'Assumptions'!$B$4*AC118)/N118,1))</f>
        <v>18</v>
      </c>
      <c r="T118" s="16">
        <v>60.8</v>
      </c>
      <c r="U118" s="16">
        <v>50.5</v>
      </c>
      <c r="V118" s="18">
        <f>IF(O118=0,"",ROUND(100*(H118+I118+'Assumptions'!$B$5*AB118+'Assumptions'!$B$7*AC118)/O118,1))</f>
        <v>72.2</v>
      </c>
      <c r="W118" s="17">
        <v>9.9</v>
      </c>
      <c r="X118" s="16">
        <v>2.6</v>
      </c>
      <c r="Y118" s="19">
        <v>21.7</v>
      </c>
      <c r="Z118" s="19">
        <f>IF(AD118=0,"",ROUND(100*L118/AD118,1))</f>
        <v>5.7</v>
      </c>
      <c r="AA118" s="19">
        <v>60.8</v>
      </c>
      <c r="AB118" s="20">
        <v>47</v>
      </c>
      <c r="AC118" s="20">
        <f>K118/'Assumptions'!$B$6</f>
        <v>1</v>
      </c>
      <c r="AD118" s="20">
        <v>6048</v>
      </c>
    </row>
    <row r="119" ht="20.05" customHeight="1">
      <c r="A119" s="39">
        <v>62</v>
      </c>
      <c r="B119" t="s" s="23">
        <v>75</v>
      </c>
      <c r="C119" s="24"/>
      <c r="D119" s="25">
        <v>2026</v>
      </c>
      <c r="E119" t="s" s="23">
        <v>33</v>
      </c>
      <c r="F119" s="25">
        <v>136</v>
      </c>
      <c r="G119" s="25">
        <v>763</v>
      </c>
      <c r="H119" s="25">
        <v>1516</v>
      </c>
      <c r="I119" s="25">
        <v>150</v>
      </c>
      <c r="J119" s="25">
        <v>1235</v>
      </c>
      <c r="K119" s="25">
        <v>48</v>
      </c>
      <c r="L119" s="25">
        <v>393</v>
      </c>
      <c r="M119" s="25">
        <v>4105</v>
      </c>
      <c r="N119" s="25">
        <v>2991</v>
      </c>
      <c r="O119" s="25">
        <v>2055</v>
      </c>
      <c r="P119" s="25">
        <v>9787</v>
      </c>
      <c r="Q119" s="25">
        <v>14833</v>
      </c>
      <c r="R119" s="25">
        <v>25.5</v>
      </c>
      <c r="S119" s="26">
        <f>IF(N119=0,"",ROUND(100*(G119+'Assumptions'!$B$3*AB119+'Assumptions'!$B$4*AC119)/N119,1))</f>
        <v>29.7</v>
      </c>
      <c r="T119" s="25">
        <v>81.09999999999999</v>
      </c>
      <c r="U119" s="25">
        <v>73.8</v>
      </c>
      <c r="V119" s="27">
        <f>IF(O119=0,"",ROUND(100*(H119+I119+'Assumptions'!$B$5*AB119+'Assumptions'!$B$7*AC119)/O119,1))</f>
        <v>95.40000000000001</v>
      </c>
      <c r="W119" s="26">
        <v>12.6</v>
      </c>
      <c r="X119" s="25">
        <v>3</v>
      </c>
      <c r="Y119" s="28">
        <v>27.7</v>
      </c>
      <c r="Z119" s="28">
        <f>IF(AD119=0,"",ROUND(100*L119/AD119,1))</f>
        <v>6.4</v>
      </c>
      <c r="AA119" s="28">
        <v>81.09999999999999</v>
      </c>
      <c r="AB119" s="29">
        <v>53</v>
      </c>
      <c r="AC119" s="29">
        <f>K119/'Assumptions'!$B$6</f>
        <v>6</v>
      </c>
      <c r="AD119" s="29">
        <v>6148</v>
      </c>
    </row>
    <row r="120" ht="20.05" customHeight="1">
      <c r="A120" s="30">
        <v>63</v>
      </c>
      <c r="B120" t="s" s="31">
        <v>76</v>
      </c>
      <c r="C120" s="32"/>
      <c r="D120" s="33">
        <v>2018</v>
      </c>
      <c r="E120" t="s" s="31">
        <v>33</v>
      </c>
      <c r="F120" s="33">
        <v>57</v>
      </c>
      <c r="G120" s="33">
        <v>96</v>
      </c>
      <c r="H120" s="33">
        <v>439</v>
      </c>
      <c r="I120" s="33">
        <v>203</v>
      </c>
      <c r="J120" s="33">
        <v>492</v>
      </c>
      <c r="K120" s="33">
        <v>8</v>
      </c>
      <c r="L120" s="33">
        <v>167</v>
      </c>
      <c r="M120" s="33">
        <v>1405</v>
      </c>
      <c r="N120" s="33">
        <v>1393</v>
      </c>
      <c r="O120" s="33">
        <v>1072</v>
      </c>
      <c r="P120" s="33">
        <v>4521</v>
      </c>
      <c r="Q120" s="33">
        <v>6986</v>
      </c>
      <c r="R120" s="33">
        <v>6.9</v>
      </c>
      <c r="S120" s="34">
        <f>IF(N120=0,"",ROUND(100*(G120+'Assumptions'!$B$3*AB120+'Assumptions'!$B$4*AC120)/N120,1))</f>
        <v>10.4</v>
      </c>
      <c r="T120" s="33">
        <v>59.9</v>
      </c>
      <c r="U120" s="33">
        <v>41</v>
      </c>
      <c r="V120" s="35">
        <f>IF(O120=0,"",ROUND(100*(H120+I120+'Assumptions'!$B$5*AB120+'Assumptions'!$B$7*AC120)/O120,1))</f>
        <v>71.09999999999999</v>
      </c>
      <c r="W120" s="34">
        <v>10.9</v>
      </c>
      <c r="X120" s="33">
        <v>2.5</v>
      </c>
      <c r="Y120" s="36">
        <v>20.1</v>
      </c>
      <c r="Z120" s="36">
        <f>IF(AD120=0,"",ROUND(100*L120/AD120,1))</f>
        <v>5.6</v>
      </c>
      <c r="AA120" s="36">
        <v>59.9</v>
      </c>
      <c r="AB120" s="37">
        <v>23</v>
      </c>
      <c r="AC120" s="37">
        <f>K120/'Assumptions'!$B$6</f>
        <v>1</v>
      </c>
      <c r="AD120" s="37">
        <v>3003</v>
      </c>
    </row>
    <row r="121" ht="20.05" customHeight="1">
      <c r="A121" s="38">
        <v>63</v>
      </c>
      <c r="B121" t="s" s="14">
        <v>76</v>
      </c>
      <c r="C121" s="15"/>
      <c r="D121" s="16">
        <v>2020</v>
      </c>
      <c r="E121" t="s" s="14">
        <v>33</v>
      </c>
      <c r="F121" s="16">
        <v>58</v>
      </c>
      <c r="G121" s="16">
        <v>116</v>
      </c>
      <c r="H121" s="16">
        <v>449</v>
      </c>
      <c r="I121" s="16">
        <v>143</v>
      </c>
      <c r="J121" s="16">
        <v>611</v>
      </c>
      <c r="K121" s="16">
        <v>8</v>
      </c>
      <c r="L121" s="16">
        <v>196</v>
      </c>
      <c r="M121" s="16">
        <v>1523</v>
      </c>
      <c r="N121" s="16">
        <v>1354</v>
      </c>
      <c r="O121" s="16">
        <v>1063</v>
      </c>
      <c r="P121" s="16">
        <v>4768</v>
      </c>
      <c r="Q121" s="16">
        <v>7185</v>
      </c>
      <c r="R121" s="16">
        <v>8.6</v>
      </c>
      <c r="S121" s="17">
        <f>IF(N121=0,"",ROUND(100*(G121+'Assumptions'!$B$3*AB121+'Assumptions'!$B$4*AC121)/N121,1))</f>
        <v>12.8</v>
      </c>
      <c r="T121" s="16">
        <v>55.7</v>
      </c>
      <c r="U121" s="16">
        <v>42.2</v>
      </c>
      <c r="V121" s="18">
        <f>IF(O121=0,"",ROUND(100*(H121+I121+'Assumptions'!$B$5*AB121+'Assumptions'!$B$7*AC121)/O121,1))</f>
        <v>68.90000000000001</v>
      </c>
      <c r="W121" s="17">
        <v>12.8</v>
      </c>
      <c r="X121" s="16">
        <v>2.8</v>
      </c>
      <c r="Y121" s="19">
        <v>21.2</v>
      </c>
      <c r="Z121" s="19">
        <f>IF(AD121=0,"",ROUND(100*L121/AD121,1))</f>
        <v>6.6</v>
      </c>
      <c r="AA121" s="19">
        <v>55.7</v>
      </c>
      <c r="AB121" s="20">
        <v>27</v>
      </c>
      <c r="AC121" s="20">
        <f>K121/'Assumptions'!$B$6</f>
        <v>1</v>
      </c>
      <c r="AD121" s="20">
        <v>2990</v>
      </c>
    </row>
    <row r="122" ht="20.05" customHeight="1">
      <c r="A122" s="39">
        <v>63</v>
      </c>
      <c r="B122" t="s" s="23">
        <v>76</v>
      </c>
      <c r="C122" s="24"/>
      <c r="D122" s="25">
        <v>2026</v>
      </c>
      <c r="E122" t="s" s="23">
        <v>33</v>
      </c>
      <c r="F122" s="25">
        <v>57</v>
      </c>
      <c r="G122" s="25">
        <v>210</v>
      </c>
      <c r="H122" s="25">
        <v>647</v>
      </c>
      <c r="I122" s="25">
        <v>88</v>
      </c>
      <c r="J122" s="25">
        <v>866</v>
      </c>
      <c r="K122" s="25">
        <v>0</v>
      </c>
      <c r="L122" s="25">
        <v>115</v>
      </c>
      <c r="M122" s="25">
        <v>1926</v>
      </c>
      <c r="N122" s="25">
        <v>1147</v>
      </c>
      <c r="O122" s="25">
        <v>816</v>
      </c>
      <c r="P122" s="25">
        <v>4540</v>
      </c>
      <c r="Q122" s="25">
        <v>6503</v>
      </c>
      <c r="R122" s="25">
        <v>18.3</v>
      </c>
      <c r="S122" s="26">
        <f>IF(N122=0,"",ROUND(100*(G122+'Assumptions'!$B$3*AB122+'Assumptions'!$B$4*AC122)/N122,1))</f>
        <v>21.1</v>
      </c>
      <c r="T122" s="25">
        <v>90.09999999999999</v>
      </c>
      <c r="U122" s="25">
        <v>79.3</v>
      </c>
      <c r="V122" s="27">
        <f>IF(O122=0,"",ROUND(100*(H122+I122+'Assumptions'!$B$5*AB122+'Assumptions'!$B$7*AC122)/O122,1))</f>
        <v>99.90000000000001</v>
      </c>
      <c r="W122" s="26">
        <v>19.1</v>
      </c>
      <c r="X122" s="25">
        <v>1.8</v>
      </c>
      <c r="Y122" s="28">
        <v>29.6</v>
      </c>
      <c r="Z122" s="28">
        <f>IF(AD122=0,"",ROUND(100*L122/AD122,1))</f>
        <v>4.8</v>
      </c>
      <c r="AA122" s="28">
        <v>90.09999999999999</v>
      </c>
      <c r="AB122" s="29">
        <v>16</v>
      </c>
      <c r="AC122" s="29">
        <f>K122/'Assumptions'!$B$6</f>
        <v>0</v>
      </c>
      <c r="AD122" s="29">
        <v>2416</v>
      </c>
    </row>
    <row r="123" ht="20.05" customHeight="1">
      <c r="A123" s="30">
        <v>64</v>
      </c>
      <c r="B123" t="s" s="31">
        <v>77</v>
      </c>
      <c r="C123" s="32"/>
      <c r="D123" s="33">
        <v>2018</v>
      </c>
      <c r="E123" t="s" s="31">
        <v>33</v>
      </c>
      <c r="F123" s="33">
        <v>11</v>
      </c>
      <c r="G123" s="33">
        <v>12</v>
      </c>
      <c r="H123" s="33">
        <v>71</v>
      </c>
      <c r="I123" s="33">
        <v>16</v>
      </c>
      <c r="J123" s="33">
        <v>15</v>
      </c>
      <c r="K123" s="33">
        <v>24</v>
      </c>
      <c r="L123" s="33">
        <v>21</v>
      </c>
      <c r="M123" s="33">
        <v>159</v>
      </c>
      <c r="N123" s="33">
        <v>237</v>
      </c>
      <c r="O123" s="33">
        <v>196</v>
      </c>
      <c r="P123" s="33">
        <v>1005</v>
      </c>
      <c r="Q123" s="33">
        <v>1438</v>
      </c>
      <c r="R123" s="33">
        <v>5.1</v>
      </c>
      <c r="S123" s="34">
        <f>IF(N123=0,"",ROUND(100*(G123+'Assumptions'!$B$3*AB123+'Assumptions'!$B$4*AC123)/N123,1))</f>
        <v>11.4</v>
      </c>
      <c r="T123" s="33">
        <v>44.4</v>
      </c>
      <c r="U123" s="33">
        <v>36.2</v>
      </c>
      <c r="V123" s="35">
        <f>IF(O123=0,"",ROUND(100*(H123+I123+'Assumptions'!$B$5*AB123+'Assumptions'!$B$7*AC123)/O123,1))</f>
        <v>59.7</v>
      </c>
      <c r="W123" s="34">
        <v>1.5</v>
      </c>
      <c r="X123" s="33">
        <v>3.1</v>
      </c>
      <c r="Y123" s="36">
        <v>11.1</v>
      </c>
      <c r="Z123" s="36">
        <f>IF(AD123=0,"",ROUND(100*L123/AD123,1))</f>
        <v>3.9</v>
      </c>
      <c r="AA123" s="36">
        <v>44.4</v>
      </c>
      <c r="AB123" s="37">
        <v>3</v>
      </c>
      <c r="AC123" s="37">
        <f>K123/'Assumptions'!$B$6</f>
        <v>3</v>
      </c>
      <c r="AD123" s="37">
        <v>542</v>
      </c>
    </row>
    <row r="124" ht="20.05" customHeight="1">
      <c r="A124" s="38">
        <v>64</v>
      </c>
      <c r="B124" t="s" s="14">
        <v>77</v>
      </c>
      <c r="C124" s="15"/>
      <c r="D124" s="16">
        <v>2020</v>
      </c>
      <c r="E124" t="s" s="14">
        <v>33</v>
      </c>
      <c r="F124" s="16">
        <v>12</v>
      </c>
      <c r="G124" s="16">
        <v>12</v>
      </c>
      <c r="H124" s="16">
        <v>71</v>
      </c>
      <c r="I124" s="16">
        <v>16</v>
      </c>
      <c r="J124" s="16">
        <v>59</v>
      </c>
      <c r="K124" s="16">
        <v>40</v>
      </c>
      <c r="L124" s="16">
        <v>14</v>
      </c>
      <c r="M124" s="16">
        <v>212</v>
      </c>
      <c r="N124" s="16">
        <v>234</v>
      </c>
      <c r="O124" s="16">
        <v>197</v>
      </c>
      <c r="P124" s="16">
        <v>1072</v>
      </c>
      <c r="Q124" s="16">
        <v>1503</v>
      </c>
      <c r="R124" s="16">
        <v>5.1</v>
      </c>
      <c r="S124" s="17">
        <f>IF(N124=0,"",ROUND(100*(G124+'Assumptions'!$B$3*AB124+'Assumptions'!$B$4*AC124)/N124,1))</f>
        <v>13.2</v>
      </c>
      <c r="T124" s="16">
        <v>44.2</v>
      </c>
      <c r="U124" s="16">
        <v>36</v>
      </c>
      <c r="V124" s="18">
        <f>IF(O124=0,"",ROUND(100*(H124+I124+'Assumptions'!$B$5*AB124+'Assumptions'!$B$7*AC124)/O124,1))</f>
        <v>61.9</v>
      </c>
      <c r="W124" s="17">
        <v>5.5</v>
      </c>
      <c r="X124" s="16">
        <v>3.6</v>
      </c>
      <c r="Y124" s="19">
        <v>14.1</v>
      </c>
      <c r="Z124" s="19">
        <f>IF(AD124=0,"",ROUND(100*L124/AD124,1))</f>
        <v>2.5</v>
      </c>
      <c r="AA124" s="19">
        <v>44.2</v>
      </c>
      <c r="AB124" s="20">
        <v>2</v>
      </c>
      <c r="AC124" s="20">
        <f>K124/'Assumptions'!$B$6</f>
        <v>5</v>
      </c>
      <c r="AD124" s="20">
        <v>551</v>
      </c>
    </row>
    <row r="125" ht="20.05" customHeight="1">
      <c r="A125" s="39">
        <v>64</v>
      </c>
      <c r="B125" t="s" s="23">
        <v>77</v>
      </c>
      <c r="C125" s="24"/>
      <c r="D125" s="25">
        <v>2026</v>
      </c>
      <c r="E125" t="s" s="23">
        <v>33</v>
      </c>
      <c r="F125" s="25">
        <v>13</v>
      </c>
      <c r="G125" s="25">
        <v>28</v>
      </c>
      <c r="H125" s="25">
        <v>107</v>
      </c>
      <c r="I125" s="25">
        <v>16</v>
      </c>
      <c r="J125" s="25">
        <v>32</v>
      </c>
      <c r="K125" s="25">
        <v>29</v>
      </c>
      <c r="L125" s="25">
        <v>15</v>
      </c>
      <c r="M125" s="25">
        <v>227</v>
      </c>
      <c r="N125" s="25">
        <v>245</v>
      </c>
      <c r="O125" s="25">
        <v>169</v>
      </c>
      <c r="P125" s="25">
        <v>976</v>
      </c>
      <c r="Q125" s="25">
        <v>1390</v>
      </c>
      <c r="R125" s="25">
        <v>11.4</v>
      </c>
      <c r="S125" s="26">
        <f>IF(N125=0,"",ROUND(100*(G125+'Assumptions'!$B$3*AB125+'Assumptions'!$B$4*AC125)/N125,1))</f>
        <v>17.5</v>
      </c>
      <c r="T125" s="25">
        <v>72.8</v>
      </c>
      <c r="U125" s="25">
        <v>63.3</v>
      </c>
      <c r="V125" s="27">
        <f>IF(O125=0,"",ROUND(100*(H125+I125+'Assumptions'!$B$5*AB125+'Assumptions'!$B$7*AC125)/O125,1))</f>
        <v>89.40000000000001</v>
      </c>
      <c r="W125" s="26">
        <v>3.3</v>
      </c>
      <c r="X125" s="25">
        <v>3.2</v>
      </c>
      <c r="Y125" s="28">
        <v>16.3</v>
      </c>
      <c r="Z125" s="28">
        <f>IF(AD125=0,"",ROUND(100*L125/AD125,1))</f>
        <v>2.9</v>
      </c>
      <c r="AA125" s="28">
        <v>72.8</v>
      </c>
      <c r="AB125" s="29">
        <v>2</v>
      </c>
      <c r="AC125" s="29">
        <f>K125/'Assumptions'!$B$6</f>
        <v>3.625</v>
      </c>
      <c r="AD125" s="29">
        <v>514</v>
      </c>
    </row>
    <row r="126" ht="20.05" customHeight="1">
      <c r="A126" s="30">
        <v>67</v>
      </c>
      <c r="B126" t="s" s="31">
        <v>78</v>
      </c>
      <c r="C126" s="32"/>
      <c r="D126" s="33">
        <v>2018</v>
      </c>
      <c r="E126" t="s" s="31">
        <v>33</v>
      </c>
      <c r="F126" s="33">
        <v>43</v>
      </c>
      <c r="G126" s="33">
        <v>100</v>
      </c>
      <c r="H126" s="33">
        <v>273</v>
      </c>
      <c r="I126" s="33">
        <v>194</v>
      </c>
      <c r="J126" s="33">
        <v>436</v>
      </c>
      <c r="K126" s="33">
        <v>40</v>
      </c>
      <c r="L126" s="33">
        <v>94</v>
      </c>
      <c r="M126" s="33">
        <v>1137</v>
      </c>
      <c r="N126" s="33">
        <v>1256</v>
      </c>
      <c r="O126" s="33">
        <v>859</v>
      </c>
      <c r="P126" s="33">
        <v>3722</v>
      </c>
      <c r="Q126" s="33">
        <v>5837</v>
      </c>
      <c r="R126" s="33">
        <v>8</v>
      </c>
      <c r="S126" s="34">
        <f>IF(N126=0,"",ROUND(100*(G126+'Assumptions'!$B$3*AB126+'Assumptions'!$B$4*AC126)/N126,1))</f>
        <v>11.2</v>
      </c>
      <c r="T126" s="33">
        <v>54.4</v>
      </c>
      <c r="U126" s="33">
        <v>31.8</v>
      </c>
      <c r="V126" s="35">
        <f>IF(O126=0,"",ROUND(100*(H126+I126+'Assumptions'!$B$5*AB126+'Assumptions'!$B$7*AC126)/O126,1))</f>
        <v>64.8</v>
      </c>
      <c r="W126" s="34">
        <v>11.7</v>
      </c>
      <c r="X126" s="33">
        <v>2.3</v>
      </c>
      <c r="Y126" s="36">
        <v>19.5</v>
      </c>
      <c r="Z126" s="36">
        <f>IF(AD126=0,"",ROUND(100*L126/AD126,1))</f>
        <v>3.7</v>
      </c>
      <c r="AA126" s="36">
        <v>54.4</v>
      </c>
      <c r="AB126" s="37">
        <v>13</v>
      </c>
      <c r="AC126" s="37">
        <f>K126/'Assumptions'!$B$6</f>
        <v>5</v>
      </c>
      <c r="AD126" s="37">
        <v>2557</v>
      </c>
    </row>
    <row r="127" ht="20.05" customHeight="1">
      <c r="A127" s="38">
        <v>67</v>
      </c>
      <c r="B127" t="s" s="14">
        <v>78</v>
      </c>
      <c r="C127" s="15"/>
      <c r="D127" s="16">
        <v>2020</v>
      </c>
      <c r="E127" t="s" s="14">
        <v>33</v>
      </c>
      <c r="F127" s="16">
        <v>44</v>
      </c>
      <c r="G127" s="16">
        <v>120</v>
      </c>
      <c r="H127" s="16">
        <v>365</v>
      </c>
      <c r="I127" s="16">
        <v>189</v>
      </c>
      <c r="J127" s="16">
        <v>535</v>
      </c>
      <c r="K127" s="16">
        <v>40</v>
      </c>
      <c r="L127" s="16">
        <v>94</v>
      </c>
      <c r="M127" s="16">
        <v>1343</v>
      </c>
      <c r="N127" s="16">
        <v>1212</v>
      </c>
      <c r="O127" s="16">
        <v>891</v>
      </c>
      <c r="P127" s="16">
        <v>3837</v>
      </c>
      <c r="Q127" s="16">
        <v>5940</v>
      </c>
      <c r="R127" s="16">
        <v>9.9</v>
      </c>
      <c r="S127" s="17">
        <f>IF(N127=0,"",ROUND(100*(G127+'Assumptions'!$B$3*AB127+'Assumptions'!$B$4*AC127)/N127,1))</f>
        <v>13.3</v>
      </c>
      <c r="T127" s="16">
        <v>62.2</v>
      </c>
      <c r="U127" s="16">
        <v>41</v>
      </c>
      <c r="V127" s="18">
        <f>IF(O127=0,"",ROUND(100*(H127+I127+'Assumptions'!$B$5*AB127+'Assumptions'!$B$7*AC127)/O127,1))</f>
        <v>72.3</v>
      </c>
      <c r="W127" s="17">
        <v>13.9</v>
      </c>
      <c r="X127" s="16">
        <v>2.3</v>
      </c>
      <c r="Y127" s="19">
        <v>22.6</v>
      </c>
      <c r="Z127" s="19">
        <f>IF(AD127=0,"",ROUND(100*L127/AD127,1))</f>
        <v>3.7</v>
      </c>
      <c r="AA127" s="19">
        <v>62.2</v>
      </c>
      <c r="AB127" s="20">
        <v>13</v>
      </c>
      <c r="AC127" s="20">
        <f>K127/'Assumptions'!$B$6</f>
        <v>5</v>
      </c>
      <c r="AD127" s="20">
        <v>2555</v>
      </c>
    </row>
    <row r="128" ht="20.05" customHeight="1">
      <c r="A128" s="39">
        <v>67</v>
      </c>
      <c r="B128" t="s" s="23">
        <v>78</v>
      </c>
      <c r="C128" s="24"/>
      <c r="D128" s="25">
        <v>2026</v>
      </c>
      <c r="E128" t="s" s="23">
        <v>33</v>
      </c>
      <c r="F128" s="25">
        <v>51</v>
      </c>
      <c r="G128" s="25">
        <v>284</v>
      </c>
      <c r="H128" s="25">
        <v>758</v>
      </c>
      <c r="I128" s="25">
        <v>202</v>
      </c>
      <c r="J128" s="25">
        <v>828</v>
      </c>
      <c r="K128" s="25">
        <v>16</v>
      </c>
      <c r="L128" s="25">
        <v>80</v>
      </c>
      <c r="M128" s="25">
        <v>2168</v>
      </c>
      <c r="N128" s="25">
        <v>968</v>
      </c>
      <c r="O128" s="25">
        <v>712</v>
      </c>
      <c r="P128" s="25">
        <v>3667</v>
      </c>
      <c r="Q128" s="25">
        <v>5347</v>
      </c>
      <c r="R128" s="25">
        <v>29.3</v>
      </c>
      <c r="S128" s="26">
        <f>IF(N128=0,"",ROUND(100*(G128+'Assumptions'!$B$3*AB128+'Assumptions'!$B$4*AC128)/N128,1))</f>
        <v>32.2</v>
      </c>
      <c r="T128" s="25">
        <v>134.8</v>
      </c>
      <c r="U128" s="25">
        <v>106.5</v>
      </c>
      <c r="V128" s="27">
        <f>IF(O128=0,"",ROUND(100*(H128+I128+'Assumptions'!$B$5*AB128+'Assumptions'!$B$7*AC128)/O128,1))</f>
        <v>144</v>
      </c>
      <c r="W128" s="26">
        <v>22.6</v>
      </c>
      <c r="X128" s="25">
        <v>1.8</v>
      </c>
      <c r="Y128" s="28">
        <v>40.5</v>
      </c>
      <c r="Z128" s="28">
        <f>IF(AD128=0,"",ROUND(100*L128/AD128,1))</f>
        <v>3.8</v>
      </c>
      <c r="AA128" s="28">
        <v>134.8</v>
      </c>
      <c r="AB128" s="29">
        <v>11</v>
      </c>
      <c r="AC128" s="29">
        <f>K128/'Assumptions'!$B$6</f>
        <v>2</v>
      </c>
      <c r="AD128" s="29">
        <v>2078</v>
      </c>
    </row>
    <row r="129" ht="20.05" customHeight="1">
      <c r="A129" s="30">
        <v>68</v>
      </c>
      <c r="B129" t="s" s="31">
        <v>79</v>
      </c>
      <c r="C129" s="32"/>
      <c r="D129" s="33">
        <v>2018</v>
      </c>
      <c r="E129" t="s" s="31">
        <v>33</v>
      </c>
      <c r="F129" s="33">
        <v>176</v>
      </c>
      <c r="G129" s="33">
        <v>228</v>
      </c>
      <c r="H129" s="33">
        <v>1003</v>
      </c>
      <c r="I129" s="33">
        <v>547</v>
      </c>
      <c r="J129" s="33">
        <v>1327</v>
      </c>
      <c r="K129" s="33">
        <v>88</v>
      </c>
      <c r="L129" s="33">
        <v>575</v>
      </c>
      <c r="M129" s="33">
        <v>3768</v>
      </c>
      <c r="N129" s="33">
        <v>3298</v>
      </c>
      <c r="O129" s="33">
        <v>2417</v>
      </c>
      <c r="P129" s="33">
        <v>10214</v>
      </c>
      <c r="Q129" s="33">
        <v>15929</v>
      </c>
      <c r="R129" s="33">
        <v>6.9</v>
      </c>
      <c r="S129" s="34">
        <f>IF(N129=0,"",ROUND(100*(G129+'Assumptions'!$B$3*AB129+'Assumptions'!$B$4*AC129)/N129,1))</f>
        <v>12.8</v>
      </c>
      <c r="T129" s="33">
        <v>64.09999999999999</v>
      </c>
      <c r="U129" s="33">
        <v>41.5</v>
      </c>
      <c r="V129" s="35">
        <f>IF(O129=0,"",ROUND(100*(H129+I129+'Assumptions'!$B$5*AB129+'Assumptions'!$B$7*AC129)/O129,1))</f>
        <v>83</v>
      </c>
      <c r="W129" s="34">
        <v>13</v>
      </c>
      <c r="X129" s="33">
        <v>4.2</v>
      </c>
      <c r="Y129" s="36">
        <v>23.7</v>
      </c>
      <c r="Z129" s="36">
        <f>IF(AD129=0,"",ROUND(100*L129/AD129,1))</f>
        <v>8.199999999999999</v>
      </c>
      <c r="AA129" s="36">
        <v>64.09999999999999</v>
      </c>
      <c r="AB129" s="37">
        <v>80</v>
      </c>
      <c r="AC129" s="37">
        <f>K129/'Assumptions'!$B$6</f>
        <v>11</v>
      </c>
      <c r="AD129" s="37">
        <v>6973</v>
      </c>
    </row>
    <row r="130" ht="20.05" customHeight="1">
      <c r="A130" s="38">
        <v>68</v>
      </c>
      <c r="B130" t="s" s="14">
        <v>79</v>
      </c>
      <c r="C130" s="15"/>
      <c r="D130" s="16">
        <v>2020</v>
      </c>
      <c r="E130" t="s" s="14">
        <v>33</v>
      </c>
      <c r="F130" s="16">
        <v>178</v>
      </c>
      <c r="G130" s="16">
        <v>293</v>
      </c>
      <c r="H130" s="16">
        <v>1104</v>
      </c>
      <c r="I130" s="16">
        <v>491</v>
      </c>
      <c r="J130" s="16">
        <v>1415</v>
      </c>
      <c r="K130" s="16">
        <v>104</v>
      </c>
      <c r="L130" s="16">
        <v>595</v>
      </c>
      <c r="M130" s="16">
        <v>4002</v>
      </c>
      <c r="N130" s="16">
        <v>3099</v>
      </c>
      <c r="O130" s="16">
        <v>2461</v>
      </c>
      <c r="P130" s="16">
        <v>10638</v>
      </c>
      <c r="Q130" s="16">
        <v>16198</v>
      </c>
      <c r="R130" s="16">
        <v>9.5</v>
      </c>
      <c r="S130" s="17">
        <f>IF(N130=0,"",ROUND(100*(G130+'Assumptions'!$B$3*AB130+'Assumptions'!$B$4*AC130)/N130,1))</f>
        <v>16</v>
      </c>
      <c r="T130" s="16">
        <v>64.8</v>
      </c>
      <c r="U130" s="16">
        <v>44.9</v>
      </c>
      <c r="V130" s="18">
        <f>IF(O130=0,"",ROUND(100*(H130+I130+'Assumptions'!$B$5*AB130+'Assumptions'!$B$7*AC130)/O130,1))</f>
        <v>84.09999999999999</v>
      </c>
      <c r="W130" s="17">
        <v>13.3</v>
      </c>
      <c r="X130" s="16">
        <v>4.3</v>
      </c>
      <c r="Y130" s="19">
        <v>24.7</v>
      </c>
      <c r="Z130" s="19">
        <f>IF(AD130=0,"",ROUND(100*L130/AD130,1))</f>
        <v>8.699999999999999</v>
      </c>
      <c r="AA130" s="19">
        <v>64.8</v>
      </c>
      <c r="AB130" s="20">
        <v>82</v>
      </c>
      <c r="AC130" s="20">
        <f>K130/'Assumptions'!$B$6</f>
        <v>13</v>
      </c>
      <c r="AD130" s="20">
        <v>6822</v>
      </c>
    </row>
    <row r="131" ht="20.05" customHeight="1">
      <c r="A131" s="39">
        <v>68</v>
      </c>
      <c r="B131" t="s" s="23">
        <v>79</v>
      </c>
      <c r="C131" s="24"/>
      <c r="D131" s="25">
        <v>2026</v>
      </c>
      <c r="E131" t="s" s="23">
        <v>33</v>
      </c>
      <c r="F131" s="25">
        <v>196</v>
      </c>
      <c r="G131" s="25">
        <v>691</v>
      </c>
      <c r="H131" s="25">
        <v>1539</v>
      </c>
      <c r="I131" s="25">
        <v>343</v>
      </c>
      <c r="J131" s="25">
        <v>2275</v>
      </c>
      <c r="K131" s="25">
        <v>112</v>
      </c>
      <c r="L131" s="25">
        <v>564</v>
      </c>
      <c r="M131" s="25">
        <v>5524</v>
      </c>
      <c r="N131" s="25">
        <v>3017</v>
      </c>
      <c r="O131" s="25">
        <v>2155</v>
      </c>
      <c r="P131" s="25">
        <v>10359</v>
      </c>
      <c r="Q131" s="25">
        <v>15531</v>
      </c>
      <c r="R131" s="25">
        <v>22.9</v>
      </c>
      <c r="S131" s="26">
        <f>IF(N131=0,"",ROUND(100*(G131+'Assumptions'!$B$3*AB131+'Assumptions'!$B$4*AC131)/N131,1))</f>
        <v>29.3</v>
      </c>
      <c r="T131" s="25">
        <v>87.3</v>
      </c>
      <c r="U131" s="25">
        <v>71.40000000000001</v>
      </c>
      <c r="V131" s="27">
        <f>IF(O131=0,"",ROUND(100*(H131+I131+'Assumptions'!$B$5*AB131+'Assumptions'!$B$7*AC131)/O131,1))</f>
        <v>108.2</v>
      </c>
      <c r="W131" s="26">
        <v>22</v>
      </c>
      <c r="X131" s="25">
        <v>4.4</v>
      </c>
      <c r="Y131" s="28">
        <v>35.6</v>
      </c>
      <c r="Z131" s="28">
        <f>IF(AD131=0,"",ROUND(100*L131/AD131,1))</f>
        <v>9</v>
      </c>
      <c r="AA131" s="28">
        <v>87.3</v>
      </c>
      <c r="AB131" s="29">
        <v>76</v>
      </c>
      <c r="AC131" s="29">
        <f>K131/'Assumptions'!$B$6</f>
        <v>14</v>
      </c>
      <c r="AD131" s="29">
        <v>6287</v>
      </c>
    </row>
    <row r="132" ht="20.05" customHeight="1">
      <c r="A132" s="30">
        <v>69</v>
      </c>
      <c r="B132" t="s" s="31">
        <v>80</v>
      </c>
      <c r="C132" s="32"/>
      <c r="D132" s="33">
        <v>2018</v>
      </c>
      <c r="E132" t="s" s="31">
        <v>33</v>
      </c>
      <c r="F132" s="33">
        <v>36</v>
      </c>
      <c r="G132" s="33">
        <v>48</v>
      </c>
      <c r="H132" s="33">
        <v>277</v>
      </c>
      <c r="I132" s="33">
        <v>244</v>
      </c>
      <c r="J132" s="33">
        <v>189</v>
      </c>
      <c r="K132" s="33">
        <v>16</v>
      </c>
      <c r="L132" s="33">
        <v>101</v>
      </c>
      <c r="M132" s="33">
        <v>875</v>
      </c>
      <c r="N132" s="33">
        <v>797</v>
      </c>
      <c r="O132" s="33">
        <v>594</v>
      </c>
      <c r="P132" s="33">
        <v>2689</v>
      </c>
      <c r="Q132" s="33">
        <v>4080</v>
      </c>
      <c r="R132" s="33">
        <v>6</v>
      </c>
      <c r="S132" s="34">
        <f>IF(N132=0,"",ROUND(100*(G132+'Assumptions'!$B$3*AB132+'Assumptions'!$B$4*AC132)/N132,1))</f>
        <v>10.3</v>
      </c>
      <c r="T132" s="33">
        <v>87.7</v>
      </c>
      <c r="U132" s="33">
        <v>46.6</v>
      </c>
      <c r="V132" s="35">
        <f>IF(O132=0,"",ROUND(100*(H132+I132+'Assumptions'!$B$5*AB132+'Assumptions'!$B$7*AC132)/O132,1))</f>
        <v>101.2</v>
      </c>
      <c r="W132" s="34">
        <v>7</v>
      </c>
      <c r="X132" s="33">
        <v>2.9</v>
      </c>
      <c r="Y132" s="36">
        <v>21.4</v>
      </c>
      <c r="Z132" s="36">
        <f>IF(AD132=0,"",ROUND(100*L132/AD132,1))</f>
        <v>5.9</v>
      </c>
      <c r="AA132" s="36">
        <v>87.7</v>
      </c>
      <c r="AB132" s="37">
        <v>14</v>
      </c>
      <c r="AC132" s="37">
        <f>K132/'Assumptions'!$B$6</f>
        <v>2</v>
      </c>
      <c r="AD132" s="37">
        <v>1709</v>
      </c>
    </row>
    <row r="133" ht="20.05" customHeight="1">
      <c r="A133" s="38">
        <v>69</v>
      </c>
      <c r="B133" t="s" s="14">
        <v>80</v>
      </c>
      <c r="C133" s="15"/>
      <c r="D133" s="16">
        <v>2020</v>
      </c>
      <c r="E133" t="s" s="14">
        <v>33</v>
      </c>
      <c r="F133" s="16">
        <v>41</v>
      </c>
      <c r="G133" s="16">
        <v>84</v>
      </c>
      <c r="H133" s="16">
        <v>288</v>
      </c>
      <c r="I133" s="16">
        <v>238</v>
      </c>
      <c r="J133" s="16">
        <v>243</v>
      </c>
      <c r="K133" s="16">
        <v>40</v>
      </c>
      <c r="L133" s="16">
        <v>139</v>
      </c>
      <c r="M133" s="16">
        <v>1032</v>
      </c>
      <c r="N133" s="16">
        <v>760</v>
      </c>
      <c r="O133" s="16">
        <v>601</v>
      </c>
      <c r="P133" s="16">
        <v>2777</v>
      </c>
      <c r="Q133" s="16">
        <v>4138</v>
      </c>
      <c r="R133" s="16">
        <v>11.1</v>
      </c>
      <c r="S133" s="17">
        <f>IF(N133=0,"",ROUND(100*(G133+'Assumptions'!$B$3*AB133+'Assumptions'!$B$4*AC133)/N133,1))</f>
        <v>18</v>
      </c>
      <c r="T133" s="16">
        <v>87.5</v>
      </c>
      <c r="U133" s="16">
        <v>47.9</v>
      </c>
      <c r="V133" s="18">
        <f>IF(O133=0,"",ROUND(100*(H133+I133+'Assumptions'!$B$5*AB133+'Assumptions'!$B$7*AC133)/O133,1))</f>
        <v>107.5</v>
      </c>
      <c r="W133" s="17">
        <v>8.800000000000001</v>
      </c>
      <c r="X133" s="16">
        <v>4.3</v>
      </c>
      <c r="Y133" s="19">
        <v>24.9</v>
      </c>
      <c r="Z133" s="19">
        <f>IF(AD133=0,"",ROUND(100*L133/AD133,1))</f>
        <v>8.300000000000001</v>
      </c>
      <c r="AA133" s="19">
        <v>87.5</v>
      </c>
      <c r="AB133" s="20">
        <v>19</v>
      </c>
      <c r="AC133" s="20">
        <f>K133/'Assumptions'!$B$6</f>
        <v>5</v>
      </c>
      <c r="AD133" s="20">
        <v>1678</v>
      </c>
    </row>
    <row r="134" ht="20.05" customHeight="1">
      <c r="A134" s="39">
        <v>69</v>
      </c>
      <c r="B134" t="s" s="23">
        <v>80</v>
      </c>
      <c r="C134" s="24"/>
      <c r="D134" s="25">
        <v>2026</v>
      </c>
      <c r="E134" t="s" s="23">
        <v>33</v>
      </c>
      <c r="F134" s="25">
        <v>46</v>
      </c>
      <c r="G134" s="25">
        <v>92</v>
      </c>
      <c r="H134" s="25">
        <v>461</v>
      </c>
      <c r="I134" s="25">
        <v>256</v>
      </c>
      <c r="J134" s="25">
        <v>411</v>
      </c>
      <c r="K134" s="25">
        <v>64</v>
      </c>
      <c r="L134" s="25">
        <v>109</v>
      </c>
      <c r="M134" s="25">
        <v>1393</v>
      </c>
      <c r="N134" s="25">
        <v>671</v>
      </c>
      <c r="O134" s="25">
        <v>470</v>
      </c>
      <c r="P134" s="25">
        <v>2670</v>
      </c>
      <c r="Q134" s="25">
        <v>3811</v>
      </c>
      <c r="R134" s="25">
        <v>13.7</v>
      </c>
      <c r="S134" s="26">
        <f>IF(N134=0,"",ROUND(100*(G134+'Assumptions'!$B$3*AB134+'Assumptions'!$B$4*AC134)/N134,1))</f>
        <v>21.8</v>
      </c>
      <c r="T134" s="25">
        <v>152.6</v>
      </c>
      <c r="U134" s="25">
        <v>98.09999999999999</v>
      </c>
      <c r="V134" s="27">
        <f>IF(O134=0,"",ROUND(100*(H134+I134+'Assumptions'!$B$5*AB134+'Assumptions'!$B$7*AC134)/O134,1))</f>
        <v>177</v>
      </c>
      <c r="W134" s="26">
        <v>15.4</v>
      </c>
      <c r="X134" s="25">
        <v>4.5</v>
      </c>
      <c r="Y134" s="28">
        <v>36.6</v>
      </c>
      <c r="Z134" s="28">
        <f>IF(AD134=0,"",ROUND(100*L134/AD134,1))</f>
        <v>7.8</v>
      </c>
      <c r="AA134" s="28">
        <v>152.6</v>
      </c>
      <c r="AB134" s="29">
        <v>15</v>
      </c>
      <c r="AC134" s="29">
        <f>K134/'Assumptions'!$B$6</f>
        <v>8</v>
      </c>
      <c r="AD134" s="29">
        <v>1397</v>
      </c>
    </row>
    <row r="135" ht="20.05" customHeight="1">
      <c r="A135" s="30">
        <v>70</v>
      </c>
      <c r="B135" t="s" s="31">
        <v>81</v>
      </c>
      <c r="C135" t="s" s="31">
        <v>82</v>
      </c>
      <c r="D135" s="33">
        <v>2018</v>
      </c>
      <c r="E135" t="s" s="31">
        <v>33</v>
      </c>
      <c r="F135" s="33">
        <v>30</v>
      </c>
      <c r="G135" s="33">
        <v>80</v>
      </c>
      <c r="H135" s="33">
        <v>294</v>
      </c>
      <c r="I135" s="33">
        <v>182</v>
      </c>
      <c r="J135" s="33">
        <v>195</v>
      </c>
      <c r="K135" s="33">
        <v>72</v>
      </c>
      <c r="L135" s="33">
        <v>74</v>
      </c>
      <c r="M135" s="33">
        <v>897</v>
      </c>
      <c r="N135" s="33">
        <v>968</v>
      </c>
      <c r="O135" s="33">
        <v>677</v>
      </c>
      <c r="P135" s="33">
        <v>2739</v>
      </c>
      <c r="Q135" s="33">
        <v>4384</v>
      </c>
      <c r="R135" s="33">
        <v>8.300000000000001</v>
      </c>
      <c r="S135" s="34">
        <f>IF(N135=0,"",ROUND(100*(G135+'Assumptions'!$B$3*AB135+'Assumptions'!$B$4*AC135)/N135,1))</f>
        <v>13.1</v>
      </c>
      <c r="T135" s="33">
        <v>70.3</v>
      </c>
      <c r="U135" s="33">
        <v>43.4</v>
      </c>
      <c r="V135" s="35">
        <f>IF(O135=0,"",ROUND(100*(H135+I135+'Assumptions'!$B$5*AB135+'Assumptions'!$B$7*AC135)/O135,1))</f>
        <v>84.3</v>
      </c>
      <c r="W135" s="34">
        <v>7.1</v>
      </c>
      <c r="X135" s="33">
        <v>3.3</v>
      </c>
      <c r="Y135" s="36">
        <v>20.5</v>
      </c>
      <c r="Z135" s="36">
        <f>IF(AD135=0,"",ROUND(100*L135/AD135,1))</f>
        <v>3.8</v>
      </c>
      <c r="AA135" s="36">
        <v>70.3</v>
      </c>
      <c r="AB135" s="37">
        <v>10</v>
      </c>
      <c r="AC135" s="37">
        <f>K135/'Assumptions'!$B$6</f>
        <v>9</v>
      </c>
      <c r="AD135" s="37">
        <v>1972</v>
      </c>
    </row>
    <row r="136" ht="20.05" customHeight="1">
      <c r="A136" s="38">
        <v>70</v>
      </c>
      <c r="B136" t="s" s="14">
        <v>81</v>
      </c>
      <c r="C136" t="s" s="14">
        <v>82</v>
      </c>
      <c r="D136" s="16">
        <v>2020</v>
      </c>
      <c r="E136" t="s" s="14">
        <v>33</v>
      </c>
      <c r="F136" s="16">
        <v>28</v>
      </c>
      <c r="G136" s="16">
        <v>104</v>
      </c>
      <c r="H136" s="16">
        <v>312</v>
      </c>
      <c r="I136" s="16">
        <v>238</v>
      </c>
      <c r="J136" s="16">
        <v>205</v>
      </c>
      <c r="K136" s="16">
        <v>96</v>
      </c>
      <c r="L136" s="16">
        <v>51</v>
      </c>
      <c r="M136" s="16">
        <v>1006</v>
      </c>
      <c r="N136" s="16">
        <v>912</v>
      </c>
      <c r="O136" s="16">
        <v>703</v>
      </c>
      <c r="P136" s="16">
        <v>2820</v>
      </c>
      <c r="Q136" s="16">
        <v>4435</v>
      </c>
      <c r="R136" s="16">
        <v>11.4</v>
      </c>
      <c r="S136" s="17">
        <f>IF(N136=0,"",ROUND(100*(G136+'Assumptions'!$B$3*AB136+'Assumptions'!$B$4*AC136)/N136,1))</f>
        <v>16.9</v>
      </c>
      <c r="T136" s="16">
        <v>78.2</v>
      </c>
      <c r="U136" s="16">
        <v>44.4</v>
      </c>
      <c r="V136" s="18">
        <f>IF(O136=0,"",ROUND(100*(H136+I136+'Assumptions'!$B$5*AB136+'Assumptions'!$B$7*AC136)/O136,1))</f>
        <v>91.7</v>
      </c>
      <c r="W136" s="17">
        <v>7.3</v>
      </c>
      <c r="X136" s="16">
        <v>3.3</v>
      </c>
      <c r="Y136" s="19">
        <v>22.7</v>
      </c>
      <c r="Z136" s="19">
        <f>IF(AD136=0,"",ROUND(100*L136/AD136,1))</f>
        <v>2.6</v>
      </c>
      <c r="AA136" s="19">
        <v>78.2</v>
      </c>
      <c r="AB136" s="20">
        <v>7</v>
      </c>
      <c r="AC136" s="20">
        <f>K136/'Assumptions'!$B$6</f>
        <v>12</v>
      </c>
      <c r="AD136" s="20">
        <v>1982</v>
      </c>
    </row>
    <row r="137" ht="20.05" customHeight="1">
      <c r="A137" s="39">
        <v>70</v>
      </c>
      <c r="B137" t="s" s="23">
        <v>81</v>
      </c>
      <c r="C137" t="s" s="23">
        <v>82</v>
      </c>
      <c r="D137" s="25">
        <v>2026</v>
      </c>
      <c r="E137" t="s" s="23">
        <v>33</v>
      </c>
      <c r="F137" s="25">
        <v>38</v>
      </c>
      <c r="G137" s="25">
        <v>208</v>
      </c>
      <c r="H137" s="25">
        <v>446</v>
      </c>
      <c r="I137" s="25">
        <v>181</v>
      </c>
      <c r="J137" s="25">
        <v>433</v>
      </c>
      <c r="K137" s="25">
        <v>120</v>
      </c>
      <c r="L137" s="25">
        <v>75</v>
      </c>
      <c r="M137" s="25">
        <v>1463</v>
      </c>
      <c r="N137" s="25">
        <v>906</v>
      </c>
      <c r="O137" s="25">
        <v>585</v>
      </c>
      <c r="P137" s="25">
        <v>2766</v>
      </c>
      <c r="Q137" s="25">
        <v>4257</v>
      </c>
      <c r="R137" s="25">
        <v>23</v>
      </c>
      <c r="S137" s="26">
        <f>IF(N137=0,"",ROUND(100*(G137+'Assumptions'!$B$3*AB137+'Assumptions'!$B$4*AC137)/N137,1))</f>
        <v>30.1</v>
      </c>
      <c r="T137" s="25">
        <v>107.2</v>
      </c>
      <c r="U137" s="25">
        <v>76.2</v>
      </c>
      <c r="V137" s="27">
        <f>IF(O137=0,"",ROUND(100*(H137+I137+'Assumptions'!$B$5*AB137+'Assumptions'!$B$7*AC137)/O137,1))</f>
        <v>128.5</v>
      </c>
      <c r="W137" s="26">
        <v>15.7</v>
      </c>
      <c r="X137" s="25">
        <v>4.6</v>
      </c>
      <c r="Y137" s="28">
        <v>34.4</v>
      </c>
      <c r="Z137" s="28">
        <f>IF(AD137=0,"",ROUND(100*L137/AD137,1))</f>
        <v>4.2</v>
      </c>
      <c r="AA137" s="28">
        <v>107.2</v>
      </c>
      <c r="AB137" s="29">
        <v>10</v>
      </c>
      <c r="AC137" s="29">
        <f>K137/'Assumptions'!$B$6</f>
        <v>15</v>
      </c>
      <c r="AD137" s="29">
        <v>1786</v>
      </c>
    </row>
    <row r="138" ht="20.05" customHeight="1">
      <c r="A138" s="30">
        <v>71</v>
      </c>
      <c r="B138" t="s" s="31">
        <v>83</v>
      </c>
      <c r="C138" s="32"/>
      <c r="D138" s="33">
        <v>2018</v>
      </c>
      <c r="E138" t="s" s="31">
        <v>33</v>
      </c>
      <c r="F138" s="33">
        <v>67</v>
      </c>
      <c r="G138" s="33">
        <v>112</v>
      </c>
      <c r="H138" s="33">
        <v>432</v>
      </c>
      <c r="I138" s="33">
        <v>209</v>
      </c>
      <c r="J138" s="33">
        <v>450</v>
      </c>
      <c r="K138" s="33">
        <v>160</v>
      </c>
      <c r="L138" s="33">
        <v>186</v>
      </c>
      <c r="M138" s="33">
        <v>1549</v>
      </c>
      <c r="N138" s="33">
        <v>1730</v>
      </c>
      <c r="O138" s="33">
        <v>1262</v>
      </c>
      <c r="P138" s="33">
        <v>5408</v>
      </c>
      <c r="Q138" s="33">
        <v>8400</v>
      </c>
      <c r="R138" s="33">
        <v>6.5</v>
      </c>
      <c r="S138" s="34">
        <f>IF(N138=0,"",ROUND(100*(G138+'Assumptions'!$B$3*AB138+'Assumptions'!$B$4*AC138)/N138,1))</f>
        <v>12.9</v>
      </c>
      <c r="T138" s="33">
        <v>50.8</v>
      </c>
      <c r="U138" s="33">
        <v>34.2</v>
      </c>
      <c r="V138" s="35">
        <f>IF(O138=0,"",ROUND(100*(H138+I138+'Assumptions'!$B$5*AB138+'Assumptions'!$B$7*AC138)/O138,1))</f>
        <v>69</v>
      </c>
      <c r="W138" s="34">
        <v>8.300000000000001</v>
      </c>
      <c r="X138" s="33">
        <v>4.1</v>
      </c>
      <c r="Y138" s="36">
        <v>18.4</v>
      </c>
      <c r="Z138" s="36">
        <f>IF(AD138=0,"",ROUND(100*L138/AD138,1))</f>
        <v>5.1</v>
      </c>
      <c r="AA138" s="36">
        <v>50.8</v>
      </c>
      <c r="AB138" s="37">
        <v>26</v>
      </c>
      <c r="AC138" s="37">
        <f>K138/'Assumptions'!$B$6</f>
        <v>20</v>
      </c>
      <c r="AD138" s="37">
        <v>3639</v>
      </c>
    </row>
    <row r="139" ht="20.05" customHeight="1">
      <c r="A139" s="38">
        <v>71</v>
      </c>
      <c r="B139" t="s" s="14">
        <v>83</v>
      </c>
      <c r="C139" s="15"/>
      <c r="D139" s="16">
        <v>2020</v>
      </c>
      <c r="E139" t="s" s="14">
        <v>33</v>
      </c>
      <c r="F139" s="16">
        <v>78</v>
      </c>
      <c r="G139" s="16">
        <v>102</v>
      </c>
      <c r="H139" s="16">
        <v>534</v>
      </c>
      <c r="I139" s="16">
        <v>274</v>
      </c>
      <c r="J139" s="16">
        <v>516</v>
      </c>
      <c r="K139" s="16">
        <v>160</v>
      </c>
      <c r="L139" s="16">
        <v>243</v>
      </c>
      <c r="M139" s="16">
        <v>1829</v>
      </c>
      <c r="N139" s="16">
        <v>1664</v>
      </c>
      <c r="O139" s="16">
        <v>1317</v>
      </c>
      <c r="P139" s="16">
        <v>5725</v>
      </c>
      <c r="Q139" s="16">
        <v>8706</v>
      </c>
      <c r="R139" s="16">
        <v>6.1</v>
      </c>
      <c r="S139" s="17">
        <f>IF(N139=0,"",ROUND(100*(G139+'Assumptions'!$B$3*AB139+'Assumptions'!$B$4*AC139)/N139,1))</f>
        <v>13.8</v>
      </c>
      <c r="T139" s="16">
        <v>61.4</v>
      </c>
      <c r="U139" s="16">
        <v>40.5</v>
      </c>
      <c r="V139" s="18">
        <f>IF(O139=0,"",ROUND(100*(H139+I139+'Assumptions'!$B$5*AB139+'Assumptions'!$B$7*AC139)/O139,1))</f>
        <v>81.90000000000001</v>
      </c>
      <c r="W139" s="17">
        <v>9</v>
      </c>
      <c r="X139" s="16">
        <v>4.6</v>
      </c>
      <c r="Y139" s="19">
        <v>21</v>
      </c>
      <c r="Z139" s="19">
        <f>IF(AD139=0,"",ROUND(100*L139/AD139,1))</f>
        <v>6.6</v>
      </c>
      <c r="AA139" s="19">
        <v>61.4</v>
      </c>
      <c r="AB139" s="20">
        <v>34</v>
      </c>
      <c r="AC139" s="20">
        <f>K139/'Assumptions'!$B$6</f>
        <v>20</v>
      </c>
      <c r="AD139" s="20">
        <v>3655</v>
      </c>
    </row>
    <row r="140" ht="20.05" customHeight="1">
      <c r="A140" s="39">
        <v>71</v>
      </c>
      <c r="B140" t="s" s="23">
        <v>83</v>
      </c>
      <c r="C140" s="24"/>
      <c r="D140" s="25">
        <v>2026</v>
      </c>
      <c r="E140" t="s" s="23">
        <v>33</v>
      </c>
      <c r="F140" s="25">
        <v>91</v>
      </c>
      <c r="G140" s="25">
        <v>276</v>
      </c>
      <c r="H140" s="25">
        <v>823</v>
      </c>
      <c r="I140" s="25">
        <v>250</v>
      </c>
      <c r="J140" s="25">
        <v>713</v>
      </c>
      <c r="K140" s="25">
        <v>88</v>
      </c>
      <c r="L140" s="25">
        <v>271</v>
      </c>
      <c r="M140" s="25">
        <v>2421</v>
      </c>
      <c r="N140" s="25">
        <v>1599</v>
      </c>
      <c r="O140" s="25">
        <v>1064</v>
      </c>
      <c r="P140" s="25">
        <v>5551</v>
      </c>
      <c r="Q140" s="25">
        <v>8214</v>
      </c>
      <c r="R140" s="25">
        <v>17.3</v>
      </c>
      <c r="S140" s="26">
        <f>IF(N140=0,"",ROUND(100*(G140+'Assumptions'!$B$3*AB140+'Assumptions'!$B$4*AC140)/N140,1))</f>
        <v>24</v>
      </c>
      <c r="T140" s="25">
        <v>100.8</v>
      </c>
      <c r="U140" s="25">
        <v>77.3</v>
      </c>
      <c r="V140" s="27">
        <f>IF(O140=0,"",ROUND(100*(H140+I140+'Assumptions'!$B$5*AB140+'Assumptions'!$B$7*AC140)/O140,1))</f>
        <v>123.4</v>
      </c>
      <c r="W140" s="26">
        <v>12.8</v>
      </c>
      <c r="X140" s="25">
        <v>4.4</v>
      </c>
      <c r="Y140" s="28">
        <v>29.5</v>
      </c>
      <c r="Z140" s="28">
        <f>IF(AD140=0,"",ROUND(100*L140/AD140,1))</f>
        <v>8.5</v>
      </c>
      <c r="AA140" s="28">
        <v>100.8</v>
      </c>
      <c r="AB140" s="29">
        <v>37</v>
      </c>
      <c r="AC140" s="29">
        <f>K140/'Assumptions'!$B$6</f>
        <v>11</v>
      </c>
      <c r="AD140" s="29">
        <v>3195</v>
      </c>
    </row>
    <row r="141" ht="20.05" customHeight="1">
      <c r="A141" s="30">
        <v>72</v>
      </c>
      <c r="B141" t="s" s="31">
        <v>84</v>
      </c>
      <c r="C141" s="32"/>
      <c r="D141" s="33">
        <v>2018</v>
      </c>
      <c r="E141" t="s" s="31">
        <v>33</v>
      </c>
      <c r="F141" s="33">
        <v>40</v>
      </c>
      <c r="G141" s="33">
        <v>84</v>
      </c>
      <c r="H141" s="33">
        <v>503</v>
      </c>
      <c r="I141" s="33">
        <v>237</v>
      </c>
      <c r="J141" s="33">
        <v>466</v>
      </c>
      <c r="K141" s="33">
        <v>72</v>
      </c>
      <c r="L141" s="33">
        <v>124</v>
      </c>
      <c r="M141" s="33">
        <v>1486</v>
      </c>
      <c r="N141" s="33">
        <v>1206</v>
      </c>
      <c r="O141" s="33">
        <v>878</v>
      </c>
      <c r="P141" s="33">
        <v>3606</v>
      </c>
      <c r="Q141" s="33">
        <v>5690</v>
      </c>
      <c r="R141" s="33">
        <v>7</v>
      </c>
      <c r="S141" s="34">
        <f>IF(N141=0,"",ROUND(100*(G141+'Assumptions'!$B$3*AB141+'Assumptions'!$B$4*AC141)/N141,1))</f>
        <v>12</v>
      </c>
      <c r="T141" s="33">
        <v>84.3</v>
      </c>
      <c r="U141" s="33">
        <v>57.3</v>
      </c>
      <c r="V141" s="35">
        <f>IF(O141=0,"",ROUND(100*(H141+I141+'Assumptions'!$B$5*AB141+'Assumptions'!$B$7*AC141)/O141,1))</f>
        <v>99.09999999999999</v>
      </c>
      <c r="W141" s="34">
        <v>12.9</v>
      </c>
      <c r="X141" s="33">
        <v>3.4</v>
      </c>
      <c r="Y141" s="36">
        <v>26.1</v>
      </c>
      <c r="Z141" s="36">
        <f>IF(AD141=0,"",ROUND(100*L141/AD141,1))</f>
        <v>4.9</v>
      </c>
      <c r="AA141" s="36">
        <v>84.3</v>
      </c>
      <c r="AB141" s="37">
        <v>17</v>
      </c>
      <c r="AC141" s="37">
        <f>K141/'Assumptions'!$B$6</f>
        <v>9</v>
      </c>
      <c r="AD141" s="37">
        <v>2521</v>
      </c>
    </row>
    <row r="142" ht="20.05" customHeight="1">
      <c r="A142" s="38">
        <v>72</v>
      </c>
      <c r="B142" t="s" s="14">
        <v>84</v>
      </c>
      <c r="C142" s="15"/>
      <c r="D142" s="16">
        <v>2020</v>
      </c>
      <c r="E142" t="s" s="14">
        <v>33</v>
      </c>
      <c r="F142" s="16">
        <v>49</v>
      </c>
      <c r="G142" s="16">
        <v>96</v>
      </c>
      <c r="H142" s="16">
        <v>601</v>
      </c>
      <c r="I142" s="16">
        <v>319</v>
      </c>
      <c r="J142" s="16">
        <v>498</v>
      </c>
      <c r="K142" s="16">
        <v>88</v>
      </c>
      <c r="L142" s="16">
        <v>189</v>
      </c>
      <c r="M142" s="16">
        <v>1791</v>
      </c>
      <c r="N142" s="16">
        <v>1102</v>
      </c>
      <c r="O142" s="16">
        <v>875</v>
      </c>
      <c r="P142" s="16">
        <v>3720</v>
      </c>
      <c r="Q142" s="16">
        <v>5697</v>
      </c>
      <c r="R142" s="16">
        <v>8.699999999999999</v>
      </c>
      <c r="S142" s="17">
        <f>IF(N142=0,"",ROUND(100*(G142+'Assumptions'!$B$3*AB142+'Assumptions'!$B$4*AC142)/N142,1))</f>
        <v>16.4</v>
      </c>
      <c r="T142" s="16">
        <v>105.1</v>
      </c>
      <c r="U142" s="16">
        <v>68.7</v>
      </c>
      <c r="V142" s="18">
        <f>IF(O142=0,"",ROUND(100*(H142+I142+'Assumptions'!$B$5*AB142+'Assumptions'!$B$7*AC142)/O142,1))</f>
        <v>126.3</v>
      </c>
      <c r="W142" s="17">
        <v>13.4</v>
      </c>
      <c r="X142" s="16">
        <v>4.9</v>
      </c>
      <c r="Y142" s="19">
        <v>31.4</v>
      </c>
      <c r="Z142" s="19">
        <f>IF(AD142=0,"",ROUND(100*L142/AD142,1))</f>
        <v>7.8</v>
      </c>
      <c r="AA142" s="19">
        <v>105.1</v>
      </c>
      <c r="AB142" s="20">
        <v>26</v>
      </c>
      <c r="AC142" s="20">
        <f>K142/'Assumptions'!$B$6</f>
        <v>11</v>
      </c>
      <c r="AD142" s="20">
        <v>2420</v>
      </c>
    </row>
    <row r="143" ht="20.05" customHeight="1">
      <c r="A143" s="39">
        <v>72</v>
      </c>
      <c r="B143" t="s" s="23">
        <v>84</v>
      </c>
      <c r="C143" s="24"/>
      <c r="D143" s="25">
        <v>2026</v>
      </c>
      <c r="E143" t="s" s="23">
        <v>33</v>
      </c>
      <c r="F143" s="25">
        <v>60</v>
      </c>
      <c r="G143" s="25">
        <v>96</v>
      </c>
      <c r="H143" s="25">
        <v>524</v>
      </c>
      <c r="I143" s="25">
        <v>108</v>
      </c>
      <c r="J143" s="25">
        <v>700</v>
      </c>
      <c r="K143" s="25">
        <v>94</v>
      </c>
      <c r="L143" s="25">
        <v>183</v>
      </c>
      <c r="M143" s="25">
        <v>1705</v>
      </c>
      <c r="N143" s="25">
        <v>970</v>
      </c>
      <c r="O143" s="25">
        <v>657</v>
      </c>
      <c r="P143" s="25">
        <v>3426</v>
      </c>
      <c r="Q143" s="25">
        <v>5053</v>
      </c>
      <c r="R143" s="25">
        <v>9.9</v>
      </c>
      <c r="S143" s="26">
        <f>IF(N143=0,"",ROUND(100*(G143+'Assumptions'!$B$3*AB143+'Assumptions'!$B$4*AC143)/N143,1))</f>
        <v>18.7</v>
      </c>
      <c r="T143" s="25">
        <v>96.2</v>
      </c>
      <c r="U143" s="25">
        <v>79.8</v>
      </c>
      <c r="V143" s="27">
        <f>IF(O143=0,"",ROUND(100*(H143+I143+'Assumptions'!$B$5*AB143+'Assumptions'!$B$7*AC143)/O143,1))</f>
        <v>124.2</v>
      </c>
      <c r="W143" s="26">
        <v>20.4</v>
      </c>
      <c r="X143" s="25">
        <v>5.5</v>
      </c>
      <c r="Y143" s="28">
        <v>33.7</v>
      </c>
      <c r="Z143" s="28">
        <f>IF(AD143=0,"",ROUND(100*L143/AD143,1))</f>
        <v>9.300000000000001</v>
      </c>
      <c r="AA143" s="28">
        <v>96.2</v>
      </c>
      <c r="AB143" s="29">
        <v>25</v>
      </c>
      <c r="AC143" s="29">
        <f>K143/'Assumptions'!$B$6</f>
        <v>11.75</v>
      </c>
      <c r="AD143" s="29">
        <v>1966</v>
      </c>
    </row>
    <row r="144" ht="20.05" customHeight="1">
      <c r="A144" s="30">
        <v>73</v>
      </c>
      <c r="B144" t="s" s="31">
        <v>85</v>
      </c>
      <c r="C144" t="s" s="31">
        <v>86</v>
      </c>
      <c r="D144" s="33">
        <v>2018</v>
      </c>
      <c r="E144" t="s" s="31">
        <v>33</v>
      </c>
      <c r="F144" s="33">
        <v>111</v>
      </c>
      <c r="G144" s="33">
        <v>396</v>
      </c>
      <c r="H144" s="33">
        <v>913</v>
      </c>
      <c r="I144" s="33">
        <v>546</v>
      </c>
      <c r="J144" s="33">
        <v>957</v>
      </c>
      <c r="K144" s="33">
        <v>88</v>
      </c>
      <c r="L144" s="33">
        <v>313</v>
      </c>
      <c r="M144" s="33">
        <v>3213</v>
      </c>
      <c r="N144" s="33">
        <v>3520</v>
      </c>
      <c r="O144" s="33">
        <v>2393</v>
      </c>
      <c r="P144" s="33">
        <v>9815</v>
      </c>
      <c r="Q144" s="33">
        <v>15728</v>
      </c>
      <c r="R144" s="33">
        <v>11.2</v>
      </c>
      <c r="S144" s="34">
        <f>IF(N144=0,"",ROUND(100*(G144+'Assumptions'!$B$3*AB144+'Assumptions'!$B$4*AC144)/N144,1))</f>
        <v>14.6</v>
      </c>
      <c r="T144" s="33">
        <v>61</v>
      </c>
      <c r="U144" s="33">
        <v>38.2</v>
      </c>
      <c r="V144" s="35">
        <f>IF(O144=0,"",ROUND(100*(H144+I144+'Assumptions'!$B$5*AB144+'Assumptions'!$B$7*AC144)/O144,1))</f>
        <v>72</v>
      </c>
      <c r="W144" s="34">
        <v>9.800000000000001</v>
      </c>
      <c r="X144" s="33">
        <v>2.5</v>
      </c>
      <c r="Y144" s="36">
        <v>20.4</v>
      </c>
      <c r="Z144" s="36">
        <f>IF(AD144=0,"",ROUND(100*L144/AD144,1))</f>
        <v>4.4</v>
      </c>
      <c r="AA144" s="36">
        <v>61</v>
      </c>
      <c r="AB144" s="37">
        <v>42</v>
      </c>
      <c r="AC144" s="37">
        <f>K144/'Assumptions'!$B$6</f>
        <v>11</v>
      </c>
      <c r="AD144" s="37">
        <v>7111</v>
      </c>
    </row>
    <row r="145" ht="20.05" customHeight="1">
      <c r="A145" s="38">
        <v>73</v>
      </c>
      <c r="B145" t="s" s="14">
        <v>85</v>
      </c>
      <c r="C145" t="s" s="14">
        <v>86</v>
      </c>
      <c r="D145" s="16">
        <v>2020</v>
      </c>
      <c r="E145" t="s" s="14">
        <v>33</v>
      </c>
      <c r="F145" s="16">
        <v>125</v>
      </c>
      <c r="G145" s="16">
        <v>508</v>
      </c>
      <c r="H145" s="16">
        <v>1097</v>
      </c>
      <c r="I145" s="16">
        <v>561</v>
      </c>
      <c r="J145" s="16">
        <v>1075</v>
      </c>
      <c r="K145" s="16">
        <v>152</v>
      </c>
      <c r="L145" s="16">
        <v>365</v>
      </c>
      <c r="M145" s="16">
        <v>3758</v>
      </c>
      <c r="N145" s="16">
        <v>3391</v>
      </c>
      <c r="O145" s="16">
        <v>2509</v>
      </c>
      <c r="P145" s="16">
        <v>10321</v>
      </c>
      <c r="Q145" s="16">
        <v>16221</v>
      </c>
      <c r="R145" s="16">
        <v>15</v>
      </c>
      <c r="S145" s="17">
        <f>IF(N145=0,"",ROUND(100*(G145+'Assumptions'!$B$3*AB145+'Assumptions'!$B$4*AC145)/N145,1))</f>
        <v>19.6</v>
      </c>
      <c r="T145" s="16">
        <v>66.09999999999999</v>
      </c>
      <c r="U145" s="16">
        <v>43.7</v>
      </c>
      <c r="V145" s="18">
        <f>IF(O145=0,"",ROUND(100*(H145+I145+'Assumptions'!$B$5*AB145+'Assumptions'!$B$7*AC145)/O145,1))</f>
        <v>79.59999999999999</v>
      </c>
      <c r="W145" s="17">
        <v>10.4</v>
      </c>
      <c r="X145" s="16">
        <v>3.2</v>
      </c>
      <c r="Y145" s="19">
        <v>23.2</v>
      </c>
      <c r="Z145" s="19">
        <f>IF(AD145=0,"",ROUND(100*L145/AD145,1))</f>
        <v>5.1</v>
      </c>
      <c r="AA145" s="19">
        <v>66.09999999999999</v>
      </c>
      <c r="AB145" s="20">
        <v>49</v>
      </c>
      <c r="AC145" s="20">
        <f>K145/'Assumptions'!$B$6</f>
        <v>19</v>
      </c>
      <c r="AD145" s="20">
        <v>7190</v>
      </c>
    </row>
    <row r="146" ht="20.05" customHeight="1">
      <c r="A146" s="39">
        <v>73</v>
      </c>
      <c r="B146" t="s" s="23">
        <v>85</v>
      </c>
      <c r="C146" t="s" s="23">
        <v>86</v>
      </c>
      <c r="D146" s="25">
        <v>2026</v>
      </c>
      <c r="E146" t="s" s="23">
        <v>33</v>
      </c>
      <c r="F146" s="25">
        <v>148</v>
      </c>
      <c r="G146" s="25">
        <v>846</v>
      </c>
      <c r="H146" s="25">
        <v>1831</v>
      </c>
      <c r="I146" s="25">
        <v>456</v>
      </c>
      <c r="J146" s="25">
        <v>1519</v>
      </c>
      <c r="K146" s="25">
        <v>183</v>
      </c>
      <c r="L146" s="25">
        <v>300</v>
      </c>
      <c r="M146" s="25">
        <v>5135</v>
      </c>
      <c r="N146" s="25">
        <v>2998</v>
      </c>
      <c r="O146" s="25">
        <v>2183</v>
      </c>
      <c r="P146" s="25">
        <v>10414</v>
      </c>
      <c r="Q146" s="25">
        <v>15595</v>
      </c>
      <c r="R146" s="25">
        <v>28.2</v>
      </c>
      <c r="S146" s="26">
        <f>IF(N146=0,"",ROUND(100*(G146+'Assumptions'!$B$3*AB146+'Assumptions'!$B$4*AC146)/N146,1))</f>
        <v>33.2</v>
      </c>
      <c r="T146" s="25">
        <v>104.8</v>
      </c>
      <c r="U146" s="25">
        <v>83.90000000000001</v>
      </c>
      <c r="V146" s="27">
        <f>IF(O146=0,"",ROUND(100*(H146+I146+'Assumptions'!$B$5*AB146+'Assumptions'!$B$7*AC146)/O146,1))</f>
        <v>119.2</v>
      </c>
      <c r="W146" s="26">
        <v>14.6</v>
      </c>
      <c r="X146" s="25">
        <v>3.1</v>
      </c>
      <c r="Y146" s="28">
        <v>32.9</v>
      </c>
      <c r="Z146" s="28">
        <f>IF(AD146=0,"",ROUND(100*L146/AD146,1))</f>
        <v>4.7</v>
      </c>
      <c r="AA146" s="28">
        <v>104.8</v>
      </c>
      <c r="AB146" s="29">
        <v>40</v>
      </c>
      <c r="AC146" s="29">
        <f>K146/'Assumptions'!$B$6</f>
        <v>22.875</v>
      </c>
      <c r="AD146" s="29">
        <v>6359</v>
      </c>
    </row>
    <row r="147" ht="20.05" customHeight="1">
      <c r="A147" s="30">
        <v>74</v>
      </c>
      <c r="B147" t="s" s="31">
        <v>87</v>
      </c>
      <c r="C147" s="32"/>
      <c r="D147" s="33">
        <v>2018</v>
      </c>
      <c r="E147" t="s" s="31">
        <v>33</v>
      </c>
      <c r="F147" s="33">
        <v>8</v>
      </c>
      <c r="G147" s="33">
        <v>32</v>
      </c>
      <c r="H147" s="33">
        <v>60</v>
      </c>
      <c r="I147" s="33">
        <v>40</v>
      </c>
      <c r="J147" s="33">
        <v>52</v>
      </c>
      <c r="K147" s="33">
        <v>16</v>
      </c>
      <c r="L147" s="33">
        <v>7</v>
      </c>
      <c r="M147" s="33">
        <v>207</v>
      </c>
      <c r="N147" s="33">
        <v>273</v>
      </c>
      <c r="O147" s="33">
        <v>186</v>
      </c>
      <c r="P147" s="33">
        <v>834</v>
      </c>
      <c r="Q147" s="33">
        <v>1293</v>
      </c>
      <c r="R147" s="33">
        <v>11.7</v>
      </c>
      <c r="S147" s="34">
        <f>IF(N147=0,"",ROUND(100*(G147+'Assumptions'!$B$3*AB147+'Assumptions'!$B$4*AC147)/N147,1))</f>
        <v>14.7</v>
      </c>
      <c r="T147" s="33">
        <v>53.8</v>
      </c>
      <c r="U147" s="33">
        <v>32.3</v>
      </c>
      <c r="V147" s="35">
        <f>IF(O147=0,"",ROUND(100*(H147+I147+'Assumptions'!$B$5*AB147+'Assumptions'!$B$7*AC147)/O147,1))</f>
        <v>61.8</v>
      </c>
      <c r="W147" s="34">
        <v>6.2</v>
      </c>
      <c r="X147" s="33">
        <v>1.8</v>
      </c>
      <c r="Y147" s="36">
        <v>16</v>
      </c>
      <c r="Z147" s="36">
        <f>IF(AD147=0,"",ROUND(100*L147/AD147,1))</f>
        <v>1.3</v>
      </c>
      <c r="AA147" s="36">
        <v>53.8</v>
      </c>
      <c r="AB147" s="37">
        <v>1</v>
      </c>
      <c r="AC147" s="37">
        <f>K147/'Assumptions'!$B$6</f>
        <v>2</v>
      </c>
      <c r="AD147" s="37">
        <v>558</v>
      </c>
    </row>
    <row r="148" ht="20.05" customHeight="1">
      <c r="A148" s="38">
        <v>74</v>
      </c>
      <c r="B148" t="s" s="14">
        <v>87</v>
      </c>
      <c r="C148" s="15"/>
      <c r="D148" s="16">
        <v>2020</v>
      </c>
      <c r="E148" t="s" s="14">
        <v>33</v>
      </c>
      <c r="F148" s="16">
        <v>8</v>
      </c>
      <c r="G148" s="16">
        <v>32</v>
      </c>
      <c r="H148" s="16">
        <v>64</v>
      </c>
      <c r="I148" s="16">
        <v>40</v>
      </c>
      <c r="J148" s="16">
        <v>38</v>
      </c>
      <c r="K148" s="16">
        <v>16</v>
      </c>
      <c r="L148" s="16">
        <v>7</v>
      </c>
      <c r="M148" s="16">
        <v>197</v>
      </c>
      <c r="N148" s="16">
        <v>236</v>
      </c>
      <c r="O148" s="16">
        <v>189</v>
      </c>
      <c r="P148" s="16">
        <v>842</v>
      </c>
      <c r="Q148" s="16">
        <v>1267</v>
      </c>
      <c r="R148" s="16">
        <v>13.6</v>
      </c>
      <c r="S148" s="17">
        <f>IF(N148=0,"",ROUND(100*(G148+'Assumptions'!$B$3*AB148+'Assumptions'!$B$4*AC148)/N148,1))</f>
        <v>16.9</v>
      </c>
      <c r="T148" s="16">
        <v>55</v>
      </c>
      <c r="U148" s="16">
        <v>33.9</v>
      </c>
      <c r="V148" s="18">
        <f>IF(O148=0,"",ROUND(100*(H148+I148+'Assumptions'!$B$5*AB148+'Assumptions'!$B$7*AC148)/O148,1))</f>
        <v>63</v>
      </c>
      <c r="W148" s="17">
        <v>4.5</v>
      </c>
      <c r="X148" s="16">
        <v>1.8</v>
      </c>
      <c r="Y148" s="19">
        <v>15.5</v>
      </c>
      <c r="Z148" s="19">
        <f>IF(AD148=0,"",ROUND(100*L148/AD148,1))</f>
        <v>1.3</v>
      </c>
      <c r="AA148" s="19">
        <v>55</v>
      </c>
      <c r="AB148" s="20">
        <v>1</v>
      </c>
      <c r="AC148" s="20">
        <f>K148/'Assumptions'!$B$6</f>
        <v>2</v>
      </c>
      <c r="AD148" s="20">
        <v>523</v>
      </c>
    </row>
    <row r="149" ht="20.05" customHeight="1">
      <c r="A149" s="39">
        <v>74</v>
      </c>
      <c r="B149" t="s" s="23">
        <v>87</v>
      </c>
      <c r="C149" s="24"/>
      <c r="D149" s="25">
        <v>2026</v>
      </c>
      <c r="E149" t="s" s="23">
        <v>33</v>
      </c>
      <c r="F149" s="25">
        <v>12</v>
      </c>
      <c r="G149" s="25">
        <v>8</v>
      </c>
      <c r="H149" s="25">
        <v>58</v>
      </c>
      <c r="I149" s="25">
        <v>60</v>
      </c>
      <c r="J149" s="25">
        <v>80</v>
      </c>
      <c r="K149" s="25">
        <v>40</v>
      </c>
      <c r="L149" s="25">
        <v>7</v>
      </c>
      <c r="M149" s="25">
        <v>253</v>
      </c>
      <c r="N149" s="25">
        <v>192</v>
      </c>
      <c r="O149" s="25">
        <v>151</v>
      </c>
      <c r="P149" s="25">
        <v>711</v>
      </c>
      <c r="Q149" s="25">
        <v>1054</v>
      </c>
      <c r="R149" s="25">
        <v>4.2</v>
      </c>
      <c r="S149" s="26">
        <f>IF(N149=0,"",ROUND(100*(G149+'Assumptions'!$B$3*AB149+'Assumptions'!$B$4*AC149)/N149,1))</f>
        <v>13</v>
      </c>
      <c r="T149" s="25">
        <v>78.09999999999999</v>
      </c>
      <c r="U149" s="25">
        <v>38.4</v>
      </c>
      <c r="V149" s="27">
        <f>IF(O149=0,"",ROUND(100*(H149+I149+'Assumptions'!$B$5*AB149+'Assumptions'!$B$7*AC149)/O149,1))</f>
        <v>98</v>
      </c>
      <c r="W149" s="26">
        <v>11.3</v>
      </c>
      <c r="X149" s="25">
        <v>4.5</v>
      </c>
      <c r="Y149" s="28">
        <v>24</v>
      </c>
      <c r="Z149" s="28">
        <f>IF(AD149=0,"",ROUND(100*L149/AD149,1))</f>
        <v>1.6</v>
      </c>
      <c r="AA149" s="28">
        <v>78.09999999999999</v>
      </c>
      <c r="AB149" s="29">
        <v>1</v>
      </c>
      <c r="AC149" s="29">
        <f>K149/'Assumptions'!$B$6</f>
        <v>5</v>
      </c>
      <c r="AD149" s="29">
        <v>426</v>
      </c>
    </row>
    <row r="150" ht="20.05" customHeight="1">
      <c r="A150" s="30">
        <v>75</v>
      </c>
      <c r="B150" t="s" s="31">
        <v>88</v>
      </c>
      <c r="C150" s="32"/>
      <c r="D150" s="33">
        <v>2018</v>
      </c>
      <c r="E150" t="s" s="31">
        <v>33</v>
      </c>
      <c r="F150" s="33">
        <v>41</v>
      </c>
      <c r="G150" s="33">
        <v>111</v>
      </c>
      <c r="H150" s="33">
        <v>222</v>
      </c>
      <c r="I150" s="33">
        <v>150</v>
      </c>
      <c r="J150" s="33">
        <v>329</v>
      </c>
      <c r="K150" s="33">
        <v>24</v>
      </c>
      <c r="L150" s="33">
        <v>109</v>
      </c>
      <c r="M150" s="33">
        <v>945</v>
      </c>
      <c r="N150" s="33">
        <v>1586</v>
      </c>
      <c r="O150" s="33">
        <v>1110</v>
      </c>
      <c r="P150" s="33">
        <v>4596</v>
      </c>
      <c r="Q150" s="33">
        <v>7292</v>
      </c>
      <c r="R150" s="33">
        <v>7</v>
      </c>
      <c r="S150" s="34">
        <f>IF(N150=0,"",ROUND(100*(G150+'Assumptions'!$B$3*AB150+'Assumptions'!$B$4*AC150)/N150,1))</f>
        <v>9.5</v>
      </c>
      <c r="T150" s="33">
        <v>33.5</v>
      </c>
      <c r="U150" s="33">
        <v>20</v>
      </c>
      <c r="V150" s="35">
        <f>IF(O150=0,"",ROUND(100*(H150+I150+'Assumptions'!$B$5*AB150+'Assumptions'!$B$7*AC150)/O150,1))</f>
        <v>41.6</v>
      </c>
      <c r="W150" s="34">
        <v>7.2</v>
      </c>
      <c r="X150" s="33">
        <v>1.8</v>
      </c>
      <c r="Y150" s="36">
        <v>13</v>
      </c>
      <c r="Z150" s="36">
        <f>IF(AD150=0,"",ROUND(100*L150/AD150,1))</f>
        <v>3.3</v>
      </c>
      <c r="AA150" s="36">
        <v>33.5</v>
      </c>
      <c r="AB150" s="37">
        <v>15</v>
      </c>
      <c r="AC150" s="37">
        <f>K150/'Assumptions'!$B$6</f>
        <v>3</v>
      </c>
      <c r="AD150" s="37">
        <v>3268</v>
      </c>
    </row>
    <row r="151" ht="20.05" customHeight="1">
      <c r="A151" s="38">
        <v>75</v>
      </c>
      <c r="B151" t="s" s="14">
        <v>88</v>
      </c>
      <c r="C151" s="15"/>
      <c r="D151" s="16">
        <v>2020</v>
      </c>
      <c r="E151" t="s" s="14">
        <v>33</v>
      </c>
      <c r="F151" s="16">
        <v>47</v>
      </c>
      <c r="G151" s="16">
        <v>164</v>
      </c>
      <c r="H151" s="16">
        <v>289</v>
      </c>
      <c r="I151" s="16">
        <v>173</v>
      </c>
      <c r="J151" s="16">
        <v>388</v>
      </c>
      <c r="K151" s="16">
        <v>16</v>
      </c>
      <c r="L151" s="16">
        <v>132</v>
      </c>
      <c r="M151" s="16">
        <v>1162</v>
      </c>
      <c r="N151" s="16">
        <v>1574</v>
      </c>
      <c r="O151" s="16">
        <v>1138</v>
      </c>
      <c r="P151" s="16">
        <v>4682</v>
      </c>
      <c r="Q151" s="16">
        <v>7394</v>
      </c>
      <c r="R151" s="16">
        <v>10.4</v>
      </c>
      <c r="S151" s="17">
        <f>IF(N151=0,"",ROUND(100*(G151+'Assumptions'!$B$3*AB151+'Assumptions'!$B$4*AC151)/N151,1))</f>
        <v>13.1</v>
      </c>
      <c r="T151" s="16">
        <v>40.6</v>
      </c>
      <c r="U151" s="16">
        <v>25.4</v>
      </c>
      <c r="V151" s="18">
        <f>IF(O151=0,"",ROUND(100*(H151+I151+'Assumptions'!$B$5*AB151+'Assumptions'!$B$7*AC151)/O151,1))</f>
        <v>49.4</v>
      </c>
      <c r="W151" s="17">
        <v>8.300000000000001</v>
      </c>
      <c r="X151" s="16">
        <v>2</v>
      </c>
      <c r="Y151" s="19">
        <v>15.7</v>
      </c>
      <c r="Z151" s="19">
        <f>IF(AD151=0,"",ROUND(100*L151/AD151,1))</f>
        <v>4</v>
      </c>
      <c r="AA151" s="19">
        <v>40.6</v>
      </c>
      <c r="AB151" s="20">
        <v>18</v>
      </c>
      <c r="AC151" s="20">
        <f>K151/'Assumptions'!$B$6</f>
        <v>2</v>
      </c>
      <c r="AD151" s="20">
        <v>3278</v>
      </c>
    </row>
    <row r="152" ht="20.05" customHeight="1">
      <c r="A152" s="39">
        <v>75</v>
      </c>
      <c r="B152" t="s" s="23">
        <v>88</v>
      </c>
      <c r="C152" s="24"/>
      <c r="D152" s="25">
        <v>2026</v>
      </c>
      <c r="E152" t="s" s="23">
        <v>33</v>
      </c>
      <c r="F152" s="25">
        <v>57</v>
      </c>
      <c r="G152" s="25">
        <v>388</v>
      </c>
      <c r="H152" s="25">
        <v>742</v>
      </c>
      <c r="I152" s="25">
        <v>138</v>
      </c>
      <c r="J152" s="25">
        <v>799</v>
      </c>
      <c r="K152" s="25">
        <v>39</v>
      </c>
      <c r="L152" s="25">
        <v>172</v>
      </c>
      <c r="M152" s="25">
        <v>2278</v>
      </c>
      <c r="N152" s="25">
        <v>1512</v>
      </c>
      <c r="O152" s="25">
        <v>1022</v>
      </c>
      <c r="P152" s="25">
        <v>4962</v>
      </c>
      <c r="Q152" s="25">
        <v>7496</v>
      </c>
      <c r="R152" s="25">
        <v>25.7</v>
      </c>
      <c r="S152" s="26">
        <f>IF(N152=0,"",ROUND(100*(G152+'Assumptions'!$B$3*AB152+'Assumptions'!$B$4*AC152)/N152,1))</f>
        <v>29.7</v>
      </c>
      <c r="T152" s="25">
        <v>86.09999999999999</v>
      </c>
      <c r="U152" s="25">
        <v>72.59999999999999</v>
      </c>
      <c r="V152" s="27">
        <f>IF(O152=0,"",ROUND(100*(H152+I152+'Assumptions'!$B$5*AB152+'Assumptions'!$B$7*AC152)/O152,1))</f>
        <v>99.7</v>
      </c>
      <c r="W152" s="26">
        <v>16.1</v>
      </c>
      <c r="X152" s="25">
        <v>2.8</v>
      </c>
      <c r="Y152" s="28">
        <v>30.4</v>
      </c>
      <c r="Z152" s="28">
        <f>IF(AD152=0,"",ROUND(100*L152/AD152,1))</f>
        <v>5.6</v>
      </c>
      <c r="AA152" s="28">
        <v>86.09999999999999</v>
      </c>
      <c r="AB152" s="29">
        <v>23</v>
      </c>
      <c r="AC152" s="29">
        <f>K152/'Assumptions'!$B$6</f>
        <v>4.875</v>
      </c>
      <c r="AD152" s="29">
        <v>3099</v>
      </c>
    </row>
    <row r="153" ht="20.05" customHeight="1">
      <c r="A153" s="30">
        <v>78</v>
      </c>
      <c r="B153" t="s" s="31">
        <v>89</v>
      </c>
      <c r="C153" t="s" s="31">
        <v>90</v>
      </c>
      <c r="D153" s="33">
        <v>2018</v>
      </c>
      <c r="E153" t="s" s="31">
        <v>33</v>
      </c>
      <c r="F153" s="33">
        <v>9</v>
      </c>
      <c r="G153" s="33">
        <v>60</v>
      </c>
      <c r="H153" s="33">
        <v>109</v>
      </c>
      <c r="I153" s="33">
        <v>100</v>
      </c>
      <c r="J153" s="33">
        <v>178</v>
      </c>
      <c r="K153" s="33">
        <v>0</v>
      </c>
      <c r="L153" s="33">
        <v>7</v>
      </c>
      <c r="M153" s="33">
        <v>454</v>
      </c>
      <c r="N153" s="33">
        <v>507</v>
      </c>
      <c r="O153" s="33">
        <v>339</v>
      </c>
      <c r="P153" s="33">
        <v>1456</v>
      </c>
      <c r="Q153" s="33">
        <v>2302</v>
      </c>
      <c r="R153" s="33">
        <v>11.8</v>
      </c>
      <c r="S153" s="34">
        <f>IF(N153=0,"",ROUND(100*(G153+'Assumptions'!$B$3*AB153+'Assumptions'!$B$4*AC153)/N153,1))</f>
        <v>12.2</v>
      </c>
      <c r="T153" s="33">
        <v>61.7</v>
      </c>
      <c r="U153" s="33">
        <v>32.2</v>
      </c>
      <c r="V153" s="35">
        <f>IF(O153=0,"",ROUND(100*(H153+I153+'Assumptions'!$B$5*AB153+'Assumptions'!$B$7*AC153)/O153,1))</f>
        <v>63.1</v>
      </c>
      <c r="W153" s="34">
        <v>12.2</v>
      </c>
      <c r="X153" s="33">
        <v>0.3</v>
      </c>
      <c r="Y153" s="36">
        <v>19.7</v>
      </c>
      <c r="Z153" s="36">
        <f>IF(AD153=0,"",ROUND(100*L153/AD153,1))</f>
        <v>0.7</v>
      </c>
      <c r="AA153" s="36">
        <v>61.7</v>
      </c>
      <c r="AB153" s="37">
        <v>1</v>
      </c>
      <c r="AC153" s="37">
        <f>K153/'Assumptions'!$B$6</f>
        <v>0</v>
      </c>
      <c r="AD153" s="37">
        <v>1014</v>
      </c>
    </row>
    <row r="154" ht="20.05" customHeight="1">
      <c r="A154" s="38">
        <v>78</v>
      </c>
      <c r="B154" t="s" s="14">
        <v>89</v>
      </c>
      <c r="C154" t="s" s="14">
        <v>90</v>
      </c>
      <c r="D154" s="16">
        <v>2020</v>
      </c>
      <c r="E154" t="s" s="14">
        <v>33</v>
      </c>
      <c r="F154" s="16">
        <v>12</v>
      </c>
      <c r="G154" s="16">
        <v>84</v>
      </c>
      <c r="H154" s="16">
        <v>145</v>
      </c>
      <c r="I154" s="16">
        <v>110</v>
      </c>
      <c r="J154" s="16">
        <v>193</v>
      </c>
      <c r="K154" s="16">
        <v>0</v>
      </c>
      <c r="L154" s="16">
        <v>14</v>
      </c>
      <c r="M154" s="16">
        <v>546</v>
      </c>
      <c r="N154" s="16">
        <v>526</v>
      </c>
      <c r="O154" s="16">
        <v>360</v>
      </c>
      <c r="P154" s="16">
        <v>1457</v>
      </c>
      <c r="Q154" s="16">
        <v>2343</v>
      </c>
      <c r="R154" s="16">
        <v>16</v>
      </c>
      <c r="S154" s="17">
        <f>IF(N154=0,"",ROUND(100*(G154+'Assumptions'!$B$3*AB154+'Assumptions'!$B$4*AC154)/N154,1))</f>
        <v>16.7</v>
      </c>
      <c r="T154" s="16">
        <v>70.8</v>
      </c>
      <c r="U154" s="16">
        <v>40.3</v>
      </c>
      <c r="V154" s="18">
        <f>IF(O154=0,"",ROUND(100*(H154+I154+'Assumptions'!$B$5*AB154+'Assumptions'!$B$7*AC154)/O154,1))</f>
        <v>73.59999999999999</v>
      </c>
      <c r="W154" s="17">
        <v>13.2</v>
      </c>
      <c r="X154" s="16">
        <v>0.6</v>
      </c>
      <c r="Y154" s="19">
        <v>23.3</v>
      </c>
      <c r="Z154" s="19">
        <f>IF(AD154=0,"",ROUND(100*L154/AD154,1))</f>
        <v>1.3</v>
      </c>
      <c r="AA154" s="19">
        <v>70.8</v>
      </c>
      <c r="AB154" s="20">
        <v>2</v>
      </c>
      <c r="AC154" s="20">
        <f>K154/'Assumptions'!$B$6</f>
        <v>0</v>
      </c>
      <c r="AD154" s="20">
        <v>1061</v>
      </c>
    </row>
    <row r="155" ht="20.05" customHeight="1">
      <c r="A155" s="39">
        <v>78</v>
      </c>
      <c r="B155" t="s" s="23">
        <v>89</v>
      </c>
      <c r="C155" t="s" s="23">
        <v>90</v>
      </c>
      <c r="D155" s="25">
        <v>2026</v>
      </c>
      <c r="E155" t="s" s="23">
        <v>33</v>
      </c>
      <c r="F155" s="25">
        <v>16</v>
      </c>
      <c r="G155" s="25">
        <v>60</v>
      </c>
      <c r="H155" s="25">
        <v>216</v>
      </c>
      <c r="I155" s="25">
        <v>50</v>
      </c>
      <c r="J155" s="25">
        <v>267</v>
      </c>
      <c r="K155" s="25">
        <v>0</v>
      </c>
      <c r="L155" s="25">
        <v>22</v>
      </c>
      <c r="M155" s="25">
        <v>615</v>
      </c>
      <c r="N155" s="25">
        <v>509</v>
      </c>
      <c r="O155" s="25">
        <v>349</v>
      </c>
      <c r="P155" s="25">
        <v>1528</v>
      </c>
      <c r="Q155" s="25">
        <v>2386</v>
      </c>
      <c r="R155" s="25">
        <v>11.8</v>
      </c>
      <c r="S155" s="26">
        <f>IF(N155=0,"",ROUND(100*(G155+'Assumptions'!$B$3*AB155+'Assumptions'!$B$4*AC155)/N155,1))</f>
        <v>13</v>
      </c>
      <c r="T155" s="25">
        <v>76.2</v>
      </c>
      <c r="U155" s="25">
        <v>61.9</v>
      </c>
      <c r="V155" s="27">
        <f>IF(O155=0,"",ROUND(100*(H155+I155+'Assumptions'!$B$5*AB155+'Assumptions'!$B$7*AC155)/O155,1))</f>
        <v>80.5</v>
      </c>
      <c r="W155" s="26">
        <v>17.5</v>
      </c>
      <c r="X155" s="25">
        <v>0.9</v>
      </c>
      <c r="Y155" s="28">
        <v>25.8</v>
      </c>
      <c r="Z155" s="28">
        <f>IF(AD155=0,"",ROUND(100*L155/AD155,1))</f>
        <v>2.1</v>
      </c>
      <c r="AA155" s="28">
        <v>76.2</v>
      </c>
      <c r="AB155" s="29">
        <v>3</v>
      </c>
      <c r="AC155" s="29">
        <f>K155/'Assumptions'!$B$6</f>
        <v>0</v>
      </c>
      <c r="AD155" s="29">
        <v>1045</v>
      </c>
    </row>
    <row r="156" ht="20.05" customHeight="1">
      <c r="A156" s="30">
        <v>79</v>
      </c>
      <c r="B156" t="s" s="31">
        <v>91</v>
      </c>
      <c r="C156" s="32"/>
      <c r="D156" s="33">
        <v>2018</v>
      </c>
      <c r="E156" t="s" s="31">
        <v>33</v>
      </c>
      <c r="F156" s="33">
        <v>77</v>
      </c>
      <c r="G156" s="33">
        <v>159</v>
      </c>
      <c r="H156" s="33">
        <v>596</v>
      </c>
      <c r="I156" s="33">
        <v>330</v>
      </c>
      <c r="J156" s="33">
        <v>496</v>
      </c>
      <c r="K156" s="33">
        <v>64</v>
      </c>
      <c r="L156" s="33">
        <v>263</v>
      </c>
      <c r="M156" s="33">
        <v>1908</v>
      </c>
      <c r="N156" s="33">
        <v>1990</v>
      </c>
      <c r="O156" s="33">
        <v>1426</v>
      </c>
      <c r="P156" s="33">
        <v>6143</v>
      </c>
      <c r="Q156" s="33">
        <v>9559</v>
      </c>
      <c r="R156" s="33">
        <v>8</v>
      </c>
      <c r="S156" s="34">
        <f>IF(N156=0,"",ROUND(100*(G156+'Assumptions'!$B$3*AB156+'Assumptions'!$B$4*AC156)/N156,1))</f>
        <v>12.9</v>
      </c>
      <c r="T156" s="33">
        <v>64.90000000000001</v>
      </c>
      <c r="U156" s="33">
        <v>41.8</v>
      </c>
      <c r="V156" s="35">
        <f>IF(O156=0,"",ROUND(100*(H156+I156+'Assumptions'!$B$5*AB156+'Assumptions'!$B$7*AC156)/O156,1))</f>
        <v>80.7</v>
      </c>
      <c r="W156" s="34">
        <v>8.1</v>
      </c>
      <c r="X156" s="33">
        <v>3.4</v>
      </c>
      <c r="Y156" s="36">
        <v>20</v>
      </c>
      <c r="Z156" s="36">
        <f>IF(AD156=0,"",ROUND(100*L156/AD156,1))</f>
        <v>6.3</v>
      </c>
      <c r="AA156" s="36">
        <v>64.90000000000001</v>
      </c>
      <c r="AB156" s="37">
        <v>37</v>
      </c>
      <c r="AC156" s="37">
        <f>K156/'Assumptions'!$B$6</f>
        <v>8</v>
      </c>
      <c r="AD156" s="37">
        <v>4168</v>
      </c>
    </row>
    <row r="157" ht="20.05" customHeight="1">
      <c r="A157" s="38">
        <v>79</v>
      </c>
      <c r="B157" t="s" s="14">
        <v>91</v>
      </c>
      <c r="C157" s="15"/>
      <c r="D157" s="16">
        <v>2020</v>
      </c>
      <c r="E157" t="s" s="14">
        <v>33</v>
      </c>
      <c r="F157" s="16">
        <v>74</v>
      </c>
      <c r="G157" s="16">
        <v>167</v>
      </c>
      <c r="H157" s="16">
        <v>675</v>
      </c>
      <c r="I157" s="16">
        <v>240</v>
      </c>
      <c r="J157" s="16">
        <v>499</v>
      </c>
      <c r="K157" s="16">
        <v>56</v>
      </c>
      <c r="L157" s="16">
        <v>239</v>
      </c>
      <c r="M157" s="16">
        <v>1876</v>
      </c>
      <c r="N157" s="16">
        <v>1864</v>
      </c>
      <c r="O157" s="16">
        <v>1437</v>
      </c>
      <c r="P157" s="16">
        <v>6265</v>
      </c>
      <c r="Q157" s="16">
        <v>9566</v>
      </c>
      <c r="R157" s="16">
        <v>9</v>
      </c>
      <c r="S157" s="17">
        <f>IF(N157=0,"",ROUND(100*(G157+'Assumptions'!$B$3*AB157+'Assumptions'!$B$4*AC157)/N157,1))</f>
        <v>13.6</v>
      </c>
      <c r="T157" s="16">
        <v>63.7</v>
      </c>
      <c r="U157" s="16">
        <v>47</v>
      </c>
      <c r="V157" s="18">
        <f>IF(O157=0,"",ROUND(100*(H157+I157+'Assumptions'!$B$5*AB157+'Assumptions'!$B$7*AC157)/O157,1))</f>
        <v>77.59999999999999</v>
      </c>
      <c r="W157" s="17">
        <v>8</v>
      </c>
      <c r="X157" s="16">
        <v>3.1</v>
      </c>
      <c r="Y157" s="19">
        <v>19.6</v>
      </c>
      <c r="Z157" s="19">
        <f>IF(AD157=0,"",ROUND(100*L157/AD157,1))</f>
        <v>5.9</v>
      </c>
      <c r="AA157" s="19">
        <v>63.7</v>
      </c>
      <c r="AB157" s="20">
        <v>33</v>
      </c>
      <c r="AC157" s="20">
        <f>K157/'Assumptions'!$B$6</f>
        <v>7</v>
      </c>
      <c r="AD157" s="20">
        <v>4040</v>
      </c>
    </row>
    <row r="158" ht="20.05" customHeight="1">
      <c r="A158" s="39">
        <v>79</v>
      </c>
      <c r="B158" t="s" s="23">
        <v>91</v>
      </c>
      <c r="C158" s="24"/>
      <c r="D158" s="25">
        <v>2026</v>
      </c>
      <c r="E158" t="s" s="23">
        <v>33</v>
      </c>
      <c r="F158" s="25">
        <v>94</v>
      </c>
      <c r="G158" s="25">
        <v>278</v>
      </c>
      <c r="H158" s="25">
        <v>936</v>
      </c>
      <c r="I158" s="25">
        <v>148</v>
      </c>
      <c r="J158" s="25">
        <v>836</v>
      </c>
      <c r="K158" s="25">
        <v>48</v>
      </c>
      <c r="L158" s="25">
        <v>284</v>
      </c>
      <c r="M158" s="25">
        <v>2530</v>
      </c>
      <c r="N158" s="25">
        <v>1694</v>
      </c>
      <c r="O158" s="25">
        <v>1162</v>
      </c>
      <c r="P158" s="25">
        <v>5902</v>
      </c>
      <c r="Q158" s="25">
        <v>8758</v>
      </c>
      <c r="R158" s="25">
        <v>16.4</v>
      </c>
      <c r="S158" s="26">
        <f>IF(N158=0,"",ROUND(100*(G158+'Assumptions'!$B$3*AB158+'Assumptions'!$B$4*AC158)/N158,1))</f>
        <v>22.1</v>
      </c>
      <c r="T158" s="25">
        <v>93.3</v>
      </c>
      <c r="U158" s="25">
        <v>80.59999999999999</v>
      </c>
      <c r="V158" s="27">
        <f>IF(O158=0,"",ROUND(100*(H158+I158+'Assumptions'!$B$5*AB158+'Assumptions'!$B$7*AC158)/O158,1))</f>
        <v>112.7</v>
      </c>
      <c r="W158" s="26">
        <v>14.2</v>
      </c>
      <c r="X158" s="25">
        <v>3.8</v>
      </c>
      <c r="Y158" s="28">
        <v>28.9</v>
      </c>
      <c r="Z158" s="28">
        <f>IF(AD158=0,"",ROUND(100*L158/AD158,1))</f>
        <v>8.199999999999999</v>
      </c>
      <c r="AA158" s="28">
        <v>93.3</v>
      </c>
      <c r="AB158" s="29">
        <v>39</v>
      </c>
      <c r="AC158" s="29">
        <f>K158/'Assumptions'!$B$6</f>
        <v>6</v>
      </c>
      <c r="AD158" s="29">
        <v>3465</v>
      </c>
    </row>
    <row r="159" ht="20.05" customHeight="1">
      <c r="A159" s="30">
        <v>81</v>
      </c>
      <c r="B159" t="s" s="31">
        <v>92</v>
      </c>
      <c r="C159" s="32"/>
      <c r="D159" s="33">
        <v>2018</v>
      </c>
      <c r="E159" t="s" s="31">
        <v>33</v>
      </c>
      <c r="F159" s="33">
        <v>4</v>
      </c>
      <c r="G159" s="33">
        <v>0</v>
      </c>
      <c r="H159" s="33">
        <v>0</v>
      </c>
      <c r="I159" s="33">
        <v>20</v>
      </c>
      <c r="J159" s="33">
        <v>0</v>
      </c>
      <c r="K159" s="33">
        <v>16</v>
      </c>
      <c r="L159" s="33">
        <v>15</v>
      </c>
      <c r="M159" s="33">
        <v>51</v>
      </c>
      <c r="N159" s="33">
        <v>152</v>
      </c>
      <c r="O159" s="33">
        <v>110</v>
      </c>
      <c r="P159" s="33">
        <v>522</v>
      </c>
      <c r="Q159" s="33">
        <v>784</v>
      </c>
      <c r="R159" s="33">
        <v>0</v>
      </c>
      <c r="S159" s="34">
        <f>IF(N159=0,"",ROUND(100*(G159+'Assumptions'!$B$3*AB159+'Assumptions'!$B$4*AC159)/N159,1))</f>
        <v>6.6</v>
      </c>
      <c r="T159" s="33">
        <v>18.2</v>
      </c>
      <c r="U159" s="33">
        <v>0</v>
      </c>
      <c r="V159" s="35">
        <f>IF(O159=0,"",ROUND(100*(H159+I159+'Assumptions'!$B$5*AB159+'Assumptions'!$B$7*AC159)/O159,1))</f>
        <v>36.4</v>
      </c>
      <c r="W159" s="34">
        <v>0</v>
      </c>
      <c r="X159" s="33">
        <v>4</v>
      </c>
      <c r="Y159" s="36">
        <v>6.5</v>
      </c>
      <c r="Z159" s="36">
        <f>IF(AD159=0,"",ROUND(100*L159/AD159,1))</f>
        <v>4.6</v>
      </c>
      <c r="AA159" s="36">
        <v>18.2</v>
      </c>
      <c r="AB159" s="37">
        <v>2</v>
      </c>
      <c r="AC159" s="37">
        <f>K159/'Assumptions'!$B$6</f>
        <v>2</v>
      </c>
      <c r="AD159" s="37">
        <v>323</v>
      </c>
    </row>
    <row r="160" ht="20.05" customHeight="1">
      <c r="A160" s="38">
        <v>81</v>
      </c>
      <c r="B160" t="s" s="14">
        <v>92</v>
      </c>
      <c r="C160" s="15"/>
      <c r="D160" s="16">
        <v>2020</v>
      </c>
      <c r="E160" t="s" s="14">
        <v>33</v>
      </c>
      <c r="F160" s="16">
        <v>5</v>
      </c>
      <c r="G160" s="16">
        <v>0</v>
      </c>
      <c r="H160" s="16">
        <v>16</v>
      </c>
      <c r="I160" s="16">
        <v>37</v>
      </c>
      <c r="J160" s="16">
        <v>17</v>
      </c>
      <c r="K160" s="16">
        <v>8</v>
      </c>
      <c r="L160" s="16">
        <v>15</v>
      </c>
      <c r="M160" s="16">
        <v>93</v>
      </c>
      <c r="N160" s="16">
        <v>128</v>
      </c>
      <c r="O160" s="16">
        <v>94</v>
      </c>
      <c r="P160" s="16">
        <v>471</v>
      </c>
      <c r="Q160" s="16">
        <v>693</v>
      </c>
      <c r="R160" s="16">
        <v>0</v>
      </c>
      <c r="S160" s="17">
        <f>IF(N160=0,"",ROUND(100*(G160+'Assumptions'!$B$3*AB160+'Assumptions'!$B$4*AC160)/N160,1))</f>
        <v>5.5</v>
      </c>
      <c r="T160" s="16">
        <v>56.4</v>
      </c>
      <c r="U160" s="16">
        <v>17</v>
      </c>
      <c r="V160" s="18">
        <f>IF(O160=0,"",ROUND(100*(H160+I160+'Assumptions'!$B$5*AB160+'Assumptions'!$B$7*AC160)/O160,1))</f>
        <v>72.3</v>
      </c>
      <c r="W160" s="17">
        <v>3.6</v>
      </c>
      <c r="X160" s="16">
        <v>3.3</v>
      </c>
      <c r="Y160" s="19">
        <v>13.4</v>
      </c>
      <c r="Z160" s="19">
        <f>IF(AD160=0,"",ROUND(100*L160/AD160,1))</f>
        <v>5.5</v>
      </c>
      <c r="AA160" s="19">
        <v>56.4</v>
      </c>
      <c r="AB160" s="20">
        <v>2</v>
      </c>
      <c r="AC160" s="20">
        <f>K160/'Assumptions'!$B$6</f>
        <v>1</v>
      </c>
      <c r="AD160" s="20">
        <v>271</v>
      </c>
    </row>
    <row r="161" ht="20.05" customHeight="1">
      <c r="A161" s="39">
        <v>81</v>
      </c>
      <c r="B161" t="s" s="23">
        <v>92</v>
      </c>
      <c r="C161" s="24"/>
      <c r="D161" s="25">
        <v>2026</v>
      </c>
      <c r="E161" t="s" s="23">
        <v>33</v>
      </c>
      <c r="F161" s="25">
        <v>6</v>
      </c>
      <c r="G161" s="25">
        <v>16</v>
      </c>
      <c r="H161" s="25">
        <v>58</v>
      </c>
      <c r="I161" s="25">
        <v>20</v>
      </c>
      <c r="J161" s="25">
        <v>49</v>
      </c>
      <c r="K161" s="25">
        <v>0</v>
      </c>
      <c r="L161" s="25">
        <v>15</v>
      </c>
      <c r="M161" s="25">
        <v>158</v>
      </c>
      <c r="N161" s="25">
        <v>97</v>
      </c>
      <c r="O161" s="25">
        <v>63</v>
      </c>
      <c r="P161" s="25">
        <v>368</v>
      </c>
      <c r="Q161" s="25">
        <v>528</v>
      </c>
      <c r="R161" s="25">
        <v>16.5</v>
      </c>
      <c r="S161" s="26">
        <f>IF(N161=0,"",ROUND(100*(G161+'Assumptions'!$B$3*AB161+'Assumptions'!$B$4*AC161)/N161,1))</f>
        <v>20.6</v>
      </c>
      <c r="T161" s="25">
        <v>123.8</v>
      </c>
      <c r="U161" s="25">
        <v>92.09999999999999</v>
      </c>
      <c r="V161" s="27">
        <f>IF(O161=0,"",ROUND(100*(H161+I161+'Assumptions'!$B$5*AB161+'Assumptions'!$B$7*AC161)/O161,1))</f>
        <v>139.7</v>
      </c>
      <c r="W161" s="26">
        <v>13.3</v>
      </c>
      <c r="X161" s="25">
        <v>2.8</v>
      </c>
      <c r="Y161" s="28">
        <v>29.9</v>
      </c>
      <c r="Z161" s="28">
        <f>IF(AD161=0,"",ROUND(100*L161/AD161,1))</f>
        <v>7.7</v>
      </c>
      <c r="AA161" s="28">
        <v>123.8</v>
      </c>
      <c r="AB161" s="29">
        <v>2</v>
      </c>
      <c r="AC161" s="29">
        <f>K161/'Assumptions'!$B$6</f>
        <v>0</v>
      </c>
      <c r="AD161" s="29">
        <v>196</v>
      </c>
    </row>
    <row r="162" ht="20.05" customHeight="1">
      <c r="A162" s="30">
        <v>82</v>
      </c>
      <c r="B162" t="s" s="31">
        <v>93</v>
      </c>
      <c r="C162" s="32"/>
      <c r="D162" s="33">
        <v>2018</v>
      </c>
      <c r="E162" t="s" s="31">
        <v>33</v>
      </c>
      <c r="F162" s="33">
        <v>38</v>
      </c>
      <c r="G162" s="33">
        <v>91</v>
      </c>
      <c r="H162" s="33">
        <v>305</v>
      </c>
      <c r="I162" s="33">
        <v>268</v>
      </c>
      <c r="J162" s="33">
        <v>187</v>
      </c>
      <c r="K162" s="33">
        <v>72</v>
      </c>
      <c r="L162" s="33">
        <v>71</v>
      </c>
      <c r="M162" s="33">
        <v>994</v>
      </c>
      <c r="N162" s="33">
        <v>1177</v>
      </c>
      <c r="O162" s="33">
        <v>831</v>
      </c>
      <c r="P162" s="33">
        <v>3357</v>
      </c>
      <c r="Q162" s="33">
        <v>5365</v>
      </c>
      <c r="R162" s="33">
        <v>7.7</v>
      </c>
      <c r="S162" s="34">
        <f>IF(N162=0,"",ROUND(100*(G162+'Assumptions'!$B$3*AB162+'Assumptions'!$B$4*AC162)/N162,1))</f>
        <v>11.7</v>
      </c>
      <c r="T162" s="33">
        <v>69</v>
      </c>
      <c r="U162" s="33">
        <v>36.7</v>
      </c>
      <c r="V162" s="35">
        <f>IF(O162=0,"",ROUND(100*(H162+I162+'Assumptions'!$B$5*AB162+'Assumptions'!$B$7*AC162)/O162,1))</f>
        <v>80.40000000000001</v>
      </c>
      <c r="W162" s="34">
        <v>5.6</v>
      </c>
      <c r="X162" s="33">
        <v>2.7</v>
      </c>
      <c r="Y162" s="36">
        <v>18.5</v>
      </c>
      <c r="Z162" s="36">
        <f>IF(AD162=0,"",ROUND(100*L162/AD162,1))</f>
        <v>2.9</v>
      </c>
      <c r="AA162" s="36">
        <v>69</v>
      </c>
      <c r="AB162" s="37">
        <v>10</v>
      </c>
      <c r="AC162" s="37">
        <f>K162/'Assumptions'!$B$6</f>
        <v>9</v>
      </c>
      <c r="AD162" s="37">
        <v>2445</v>
      </c>
    </row>
    <row r="163" ht="20.05" customHeight="1">
      <c r="A163" s="38">
        <v>82</v>
      </c>
      <c r="B163" t="s" s="14">
        <v>93</v>
      </c>
      <c r="C163" s="15"/>
      <c r="D163" s="16">
        <v>2020</v>
      </c>
      <c r="E163" t="s" s="14">
        <v>33</v>
      </c>
      <c r="F163" s="16">
        <v>36</v>
      </c>
      <c r="G163" s="16">
        <v>111</v>
      </c>
      <c r="H163" s="16">
        <v>370</v>
      </c>
      <c r="I163" s="16">
        <v>297</v>
      </c>
      <c r="J163" s="16">
        <v>211</v>
      </c>
      <c r="K163" s="16">
        <v>80</v>
      </c>
      <c r="L163" s="16">
        <v>64</v>
      </c>
      <c r="M163" s="16">
        <v>1133</v>
      </c>
      <c r="N163" s="16">
        <v>1149</v>
      </c>
      <c r="O163" s="16">
        <v>818</v>
      </c>
      <c r="P163" s="16">
        <v>3398</v>
      </c>
      <c r="Q163" s="16">
        <v>5365</v>
      </c>
      <c r="R163" s="16">
        <v>9.699999999999999</v>
      </c>
      <c r="S163" s="17">
        <f>IF(N163=0,"",ROUND(100*(G163+'Assumptions'!$B$3*AB163+'Assumptions'!$B$4*AC163)/N163,1))</f>
        <v>13.8</v>
      </c>
      <c r="T163" s="16">
        <v>81.5</v>
      </c>
      <c r="U163" s="16">
        <v>45.2</v>
      </c>
      <c r="V163" s="18">
        <f>IF(O163=0,"",ROUND(100*(H163+I163+'Assumptions'!$B$5*AB163+'Assumptions'!$B$7*AC163)/O163,1))</f>
        <v>93.2</v>
      </c>
      <c r="W163" s="17">
        <v>6.2</v>
      </c>
      <c r="X163" s="16">
        <v>2.7</v>
      </c>
      <c r="Y163" s="19">
        <v>21.1</v>
      </c>
      <c r="Z163" s="19">
        <f>IF(AD163=0,"",ROUND(100*L163/AD163,1))</f>
        <v>2.7</v>
      </c>
      <c r="AA163" s="19">
        <v>81.5</v>
      </c>
      <c r="AB163" s="20">
        <v>9</v>
      </c>
      <c r="AC163" s="20">
        <f>K163/'Assumptions'!$B$6</f>
        <v>10</v>
      </c>
      <c r="AD163" s="20">
        <v>2375</v>
      </c>
    </row>
    <row r="164" ht="20.05" customHeight="1">
      <c r="A164" s="39">
        <v>82</v>
      </c>
      <c r="B164" t="s" s="23">
        <v>93</v>
      </c>
      <c r="C164" s="24"/>
      <c r="D164" s="25">
        <v>2026</v>
      </c>
      <c r="E164" t="s" s="23">
        <v>33</v>
      </c>
      <c r="F164" s="25">
        <v>44</v>
      </c>
      <c r="G164" s="25">
        <v>163</v>
      </c>
      <c r="H164" s="25">
        <v>498</v>
      </c>
      <c r="I164" s="25">
        <v>217</v>
      </c>
      <c r="J164" s="25">
        <v>434</v>
      </c>
      <c r="K164" s="25">
        <v>108</v>
      </c>
      <c r="L164" s="25">
        <v>65</v>
      </c>
      <c r="M164" s="25">
        <v>1485</v>
      </c>
      <c r="N164" s="25">
        <v>1135</v>
      </c>
      <c r="O164" s="25">
        <v>785</v>
      </c>
      <c r="P164" s="25">
        <v>3505</v>
      </c>
      <c r="Q164" s="25">
        <v>5425</v>
      </c>
      <c r="R164" s="25">
        <v>14.4</v>
      </c>
      <c r="S164" s="26">
        <f>IF(N164=0,"",ROUND(100*(G164+'Assumptions'!$B$3*AB164+'Assumptions'!$B$4*AC164)/N164,1))</f>
        <v>19.5</v>
      </c>
      <c r="T164" s="25">
        <v>91.09999999999999</v>
      </c>
      <c r="U164" s="25">
        <v>63.4</v>
      </c>
      <c r="V164" s="27">
        <f>IF(O164=0,"",ROUND(100*(H164+I164+'Assumptions'!$B$5*AB164+'Assumptions'!$B$7*AC164)/O164,1))</f>
        <v>105.4</v>
      </c>
      <c r="W164" s="26">
        <v>12.4</v>
      </c>
      <c r="X164" s="25">
        <v>3.2</v>
      </c>
      <c r="Y164" s="28">
        <v>27.4</v>
      </c>
      <c r="Z164" s="28">
        <f>IF(AD164=0,"",ROUND(100*L164/AD164,1))</f>
        <v>2.8</v>
      </c>
      <c r="AA164" s="28">
        <v>91.09999999999999</v>
      </c>
      <c r="AB164" s="29">
        <v>9</v>
      </c>
      <c r="AC164" s="29">
        <f>K164/'Assumptions'!$B$6</f>
        <v>13.5</v>
      </c>
      <c r="AD164" s="29">
        <v>2330</v>
      </c>
    </row>
    <row r="165" ht="20.05" customHeight="1">
      <c r="A165" s="30">
        <v>83</v>
      </c>
      <c r="B165" t="s" s="31">
        <v>94</v>
      </c>
      <c r="C165" t="s" s="31">
        <v>95</v>
      </c>
      <c r="D165" s="33">
        <v>2018</v>
      </c>
      <c r="E165" t="s" s="31">
        <v>33</v>
      </c>
      <c r="F165" s="33">
        <v>32</v>
      </c>
      <c r="G165" s="33">
        <v>92</v>
      </c>
      <c r="H165" s="33">
        <v>216</v>
      </c>
      <c r="I165" s="33">
        <v>153</v>
      </c>
      <c r="J165" s="33">
        <v>340</v>
      </c>
      <c r="K165" s="33">
        <v>64</v>
      </c>
      <c r="L165" s="33">
        <v>46</v>
      </c>
      <c r="M165" s="33">
        <v>911</v>
      </c>
      <c r="N165" s="33">
        <v>1459</v>
      </c>
      <c r="O165" s="33">
        <v>1053</v>
      </c>
      <c r="P165" s="33">
        <v>4582</v>
      </c>
      <c r="Q165" s="33">
        <v>7094</v>
      </c>
      <c r="R165" s="33">
        <v>6.3</v>
      </c>
      <c r="S165" s="34">
        <f>IF(N165=0,"",ROUND(100*(G165+'Assumptions'!$B$3*AB165+'Assumptions'!$B$4*AC165)/N165,1))</f>
        <v>8.800000000000001</v>
      </c>
      <c r="T165" s="33">
        <v>35</v>
      </c>
      <c r="U165" s="33">
        <v>20.5</v>
      </c>
      <c r="V165" s="35">
        <f>IF(O165=0,"",ROUND(100*(H165+I165+'Assumptions'!$B$5*AB165+'Assumptions'!$B$7*AC165)/O165,1))</f>
        <v>41.7</v>
      </c>
      <c r="W165" s="34">
        <v>7.4</v>
      </c>
      <c r="X165" s="33">
        <v>1.6</v>
      </c>
      <c r="Y165" s="36">
        <v>12.8</v>
      </c>
      <c r="Z165" s="36">
        <f>IF(AD165=0,"",ROUND(100*L165/AD165,1))</f>
        <v>1.5</v>
      </c>
      <c r="AA165" s="36">
        <v>35</v>
      </c>
      <c r="AB165" s="37">
        <v>6</v>
      </c>
      <c r="AC165" s="37">
        <f>K165/'Assumptions'!$B$6</f>
        <v>8</v>
      </c>
      <c r="AD165" s="37">
        <v>3058</v>
      </c>
    </row>
    <row r="166" ht="20.05" customHeight="1">
      <c r="A166" s="38">
        <v>83</v>
      </c>
      <c r="B166" t="s" s="14">
        <v>94</v>
      </c>
      <c r="C166" t="s" s="14">
        <v>95</v>
      </c>
      <c r="D166" s="16">
        <v>2020</v>
      </c>
      <c r="E166" t="s" s="14">
        <v>33</v>
      </c>
      <c r="F166" s="16">
        <v>40</v>
      </c>
      <c r="G166" s="16">
        <v>132</v>
      </c>
      <c r="H166" s="16">
        <v>225</v>
      </c>
      <c r="I166" s="16">
        <v>177</v>
      </c>
      <c r="J166" s="16">
        <v>358</v>
      </c>
      <c r="K166" s="16">
        <v>96</v>
      </c>
      <c r="L166" s="16">
        <v>67</v>
      </c>
      <c r="M166" s="16">
        <v>1055</v>
      </c>
      <c r="N166" s="16">
        <v>1385</v>
      </c>
      <c r="O166" s="16">
        <v>1080</v>
      </c>
      <c r="P166" s="16">
        <v>4795</v>
      </c>
      <c r="Q166" s="16">
        <v>7260</v>
      </c>
      <c r="R166" s="16">
        <v>9.5</v>
      </c>
      <c r="S166" s="17">
        <f>IF(N166=0,"",ROUND(100*(G166+'Assumptions'!$B$3*AB166+'Assumptions'!$B$4*AC166)/N166,1))</f>
        <v>13.4</v>
      </c>
      <c r="T166" s="16">
        <v>37.2</v>
      </c>
      <c r="U166" s="16">
        <v>20.8</v>
      </c>
      <c r="V166" s="18">
        <f>IF(O166=0,"",ROUND(100*(H166+I166+'Assumptions'!$B$5*AB166+'Assumptions'!$B$7*AC166)/O166,1))</f>
        <v>46.9</v>
      </c>
      <c r="W166" s="17">
        <v>7.5</v>
      </c>
      <c r="X166" s="16">
        <v>2.2</v>
      </c>
      <c r="Y166" s="19">
        <v>14.5</v>
      </c>
      <c r="Z166" s="19">
        <f>IF(AD166=0,"",ROUND(100*L166/AD166,1))</f>
        <v>2.2</v>
      </c>
      <c r="AA166" s="19">
        <v>37.2</v>
      </c>
      <c r="AB166" s="20">
        <v>9</v>
      </c>
      <c r="AC166" s="20">
        <f>K166/'Assumptions'!$B$6</f>
        <v>12</v>
      </c>
      <c r="AD166" s="20">
        <v>3031</v>
      </c>
    </row>
    <row r="167" ht="20.05" customHeight="1">
      <c r="A167" s="39">
        <v>83</v>
      </c>
      <c r="B167" t="s" s="23">
        <v>94</v>
      </c>
      <c r="C167" t="s" s="23">
        <v>95</v>
      </c>
      <c r="D167" s="25">
        <v>2026</v>
      </c>
      <c r="E167" t="s" s="23">
        <v>33</v>
      </c>
      <c r="F167" s="25">
        <v>52</v>
      </c>
      <c r="G167" s="25">
        <v>248</v>
      </c>
      <c r="H167" s="25">
        <v>587</v>
      </c>
      <c r="I167" s="25">
        <v>266</v>
      </c>
      <c r="J167" s="25">
        <v>505</v>
      </c>
      <c r="K167" s="25">
        <v>151</v>
      </c>
      <c r="L167" s="25">
        <v>80</v>
      </c>
      <c r="M167" s="25">
        <v>1837</v>
      </c>
      <c r="N167" s="25">
        <v>1362</v>
      </c>
      <c r="O167" s="25">
        <v>954</v>
      </c>
      <c r="P167" s="25">
        <v>4770</v>
      </c>
      <c r="Q167" s="25">
        <v>7086</v>
      </c>
      <c r="R167" s="25">
        <v>18.2</v>
      </c>
      <c r="S167" s="26">
        <f>IF(N167=0,"",ROUND(100*(G167+'Assumptions'!$B$3*AB167+'Assumptions'!$B$4*AC167)/N167,1))</f>
        <v>24</v>
      </c>
      <c r="T167" s="25">
        <v>89.40000000000001</v>
      </c>
      <c r="U167" s="25">
        <v>61.5</v>
      </c>
      <c r="V167" s="27">
        <f>IF(O167=0,"",ROUND(100*(H167+I167+'Assumptions'!$B$5*AB167+'Assumptions'!$B$7*AC167)/O167,1))</f>
        <v>105.1</v>
      </c>
      <c r="W167" s="26">
        <v>10.6</v>
      </c>
      <c r="X167" s="25">
        <v>3.3</v>
      </c>
      <c r="Y167" s="28">
        <v>25.9</v>
      </c>
      <c r="Z167" s="28">
        <f>IF(AD167=0,"",ROUND(100*L167/AD167,1))</f>
        <v>2.8</v>
      </c>
      <c r="AA167" s="28">
        <v>89.40000000000001</v>
      </c>
      <c r="AB167" s="29">
        <v>11</v>
      </c>
      <c r="AC167" s="29">
        <f>K167/'Assumptions'!$B$6</f>
        <v>18.875</v>
      </c>
      <c r="AD167" s="29">
        <v>2822</v>
      </c>
    </row>
    <row r="168" ht="20.05" customHeight="1">
      <c r="A168" s="30">
        <v>84</v>
      </c>
      <c r="B168" t="s" s="31">
        <v>96</v>
      </c>
      <c r="C168" s="32"/>
      <c r="D168" s="33">
        <v>2018</v>
      </c>
      <c r="E168" t="s" s="31">
        <v>33</v>
      </c>
      <c r="F168" s="33">
        <v>3</v>
      </c>
      <c r="G168" s="33">
        <v>0</v>
      </c>
      <c r="H168" s="33">
        <v>37</v>
      </c>
      <c r="I168" s="33">
        <v>35</v>
      </c>
      <c r="J168" s="33">
        <v>10</v>
      </c>
      <c r="K168" s="33">
        <v>32</v>
      </c>
      <c r="L168" s="33">
        <v>0</v>
      </c>
      <c r="M168" s="33">
        <v>114</v>
      </c>
      <c r="N168" s="33">
        <v>54</v>
      </c>
      <c r="O168" s="33">
        <v>39</v>
      </c>
      <c r="P168" s="33">
        <v>201</v>
      </c>
      <c r="Q168" s="33">
        <v>294</v>
      </c>
      <c r="R168" s="33">
        <v>0</v>
      </c>
      <c r="S168" s="34">
        <f>IF(N168=0,"",ROUND(100*(G168+'Assumptions'!$B$3*AB168+'Assumptions'!$B$4*AC168)/N168,1))</f>
        <v>22.2</v>
      </c>
      <c r="T168" s="33">
        <v>184.6</v>
      </c>
      <c r="U168" s="33">
        <v>94.90000000000001</v>
      </c>
      <c r="V168" s="35">
        <f>IF(O168=0,"",ROUND(100*(H168+I168+'Assumptions'!$B$5*AB168+'Assumptions'!$B$7*AC168)/O168,1))</f>
        <v>235.9</v>
      </c>
      <c r="W168" s="34">
        <v>5</v>
      </c>
      <c r="X168" s="33">
        <v>10.9</v>
      </c>
      <c r="Y168" s="36">
        <v>38.8</v>
      </c>
      <c r="Z168" s="36">
        <f>IF(AD168=0,"",ROUND(100*L168/AD168,1))</f>
        <v>0</v>
      </c>
      <c r="AA168" s="36">
        <v>184.6</v>
      </c>
      <c r="AB168" s="37">
        <v>0</v>
      </c>
      <c r="AC168" s="37">
        <f>K168/'Assumptions'!$B$6</f>
        <v>4</v>
      </c>
      <c r="AD168" s="37">
        <v>113</v>
      </c>
    </row>
    <row r="169" ht="20.05" customHeight="1">
      <c r="A169" s="38">
        <v>84</v>
      </c>
      <c r="B169" t="s" s="14">
        <v>96</v>
      </c>
      <c r="C169" s="15"/>
      <c r="D169" s="16">
        <v>2020</v>
      </c>
      <c r="E169" t="s" s="14">
        <v>33</v>
      </c>
      <c r="F169" s="16">
        <v>3</v>
      </c>
      <c r="G169" s="16">
        <v>0</v>
      </c>
      <c r="H169" s="16">
        <v>37</v>
      </c>
      <c r="I169" s="16">
        <v>35</v>
      </c>
      <c r="J169" s="16">
        <v>10</v>
      </c>
      <c r="K169" s="16">
        <v>32</v>
      </c>
      <c r="L169" s="16">
        <v>0</v>
      </c>
      <c r="M169" s="16">
        <v>114</v>
      </c>
      <c r="N169" s="16">
        <v>54</v>
      </c>
      <c r="O169" s="16">
        <v>36</v>
      </c>
      <c r="P169" s="16">
        <v>202</v>
      </c>
      <c r="Q169" s="16">
        <v>292</v>
      </c>
      <c r="R169" s="16">
        <v>0</v>
      </c>
      <c r="S169" s="17">
        <f>IF(N169=0,"",ROUND(100*(G169+'Assumptions'!$B$3*AB169+'Assumptions'!$B$4*AC169)/N169,1))</f>
        <v>22.2</v>
      </c>
      <c r="T169" s="16">
        <v>200</v>
      </c>
      <c r="U169" s="16">
        <v>102.8</v>
      </c>
      <c r="V169" s="18">
        <f>IF(O169=0,"",ROUND(100*(H169+I169+'Assumptions'!$B$5*AB169+'Assumptions'!$B$7*AC169)/O169,1))</f>
        <v>255.6</v>
      </c>
      <c r="W169" s="17">
        <v>5</v>
      </c>
      <c r="X169" s="16">
        <v>11</v>
      </c>
      <c r="Y169" s="19">
        <v>39</v>
      </c>
      <c r="Z169" s="19">
        <f>IF(AD169=0,"",ROUND(100*L169/AD169,1))</f>
        <v>0</v>
      </c>
      <c r="AA169" s="19">
        <v>200</v>
      </c>
      <c r="AB169" s="20">
        <v>0</v>
      </c>
      <c r="AC169" s="20">
        <f>K169/'Assumptions'!$B$6</f>
        <v>4</v>
      </c>
      <c r="AD169" s="20">
        <v>110</v>
      </c>
    </row>
    <row r="170" ht="20.05" customHeight="1">
      <c r="A170" s="39">
        <v>84</v>
      </c>
      <c r="B170" t="s" s="23">
        <v>96</v>
      </c>
      <c r="C170" s="24"/>
      <c r="D170" s="25">
        <v>2026</v>
      </c>
      <c r="E170" t="s" s="23">
        <v>33</v>
      </c>
      <c r="F170" s="25">
        <v>2</v>
      </c>
      <c r="G170" s="25">
        <v>0</v>
      </c>
      <c r="H170" s="25">
        <v>25</v>
      </c>
      <c r="I170" s="25">
        <v>15</v>
      </c>
      <c r="J170" s="25">
        <v>10</v>
      </c>
      <c r="K170" s="25">
        <v>14</v>
      </c>
      <c r="L170" s="25">
        <v>0</v>
      </c>
      <c r="M170" s="25">
        <v>64</v>
      </c>
      <c r="N170" s="25">
        <v>38</v>
      </c>
      <c r="O170" s="25">
        <v>31</v>
      </c>
      <c r="P170" s="25">
        <v>200</v>
      </c>
      <c r="Q170" s="25">
        <v>269</v>
      </c>
      <c r="R170" s="25">
        <v>0</v>
      </c>
      <c r="S170" s="26">
        <f>IF(N170=0,"",ROUND(100*(G170+'Assumptions'!$B$3*AB170+'Assumptions'!$B$4*AC170)/N170,1))</f>
        <v>13.8</v>
      </c>
      <c r="T170" s="25">
        <v>129</v>
      </c>
      <c r="U170" s="25">
        <v>80.59999999999999</v>
      </c>
      <c r="V170" s="27">
        <f>IF(O170=0,"",ROUND(100*(H170+I170+'Assumptions'!$B$5*AB170+'Assumptions'!$B$7*AC170)/O170,1))</f>
        <v>157.3</v>
      </c>
      <c r="W170" s="26">
        <v>5</v>
      </c>
      <c r="X170" s="25">
        <v>5.2</v>
      </c>
      <c r="Y170" s="28">
        <v>23.8</v>
      </c>
      <c r="Z170" s="28">
        <f>IF(AD170=0,"",ROUND(100*L170/AD170,1))</f>
        <v>0</v>
      </c>
      <c r="AA170" s="28">
        <v>129</v>
      </c>
      <c r="AB170" s="29">
        <v>0</v>
      </c>
      <c r="AC170" s="29">
        <f>K170/'Assumptions'!$B$6</f>
        <v>1.75</v>
      </c>
      <c r="AD170" s="29">
        <v>88</v>
      </c>
    </row>
    <row r="171" ht="20.05" customHeight="1">
      <c r="A171" s="30">
        <v>85</v>
      </c>
      <c r="B171" t="s" s="31">
        <v>97</v>
      </c>
      <c r="C171" s="32"/>
      <c r="D171" s="33">
        <v>2018</v>
      </c>
      <c r="E171" t="s" s="31">
        <v>33</v>
      </c>
      <c r="F171" s="33">
        <v>10</v>
      </c>
      <c r="G171" s="33">
        <v>68</v>
      </c>
      <c r="H171" s="33">
        <v>154</v>
      </c>
      <c r="I171" s="33">
        <v>76</v>
      </c>
      <c r="J171" s="33">
        <v>134</v>
      </c>
      <c r="K171" s="33">
        <v>72</v>
      </c>
      <c r="L171" s="33">
        <v>14</v>
      </c>
      <c r="M171" s="33">
        <v>518</v>
      </c>
      <c r="N171" s="33">
        <v>310</v>
      </c>
      <c r="O171" s="33">
        <v>249</v>
      </c>
      <c r="P171" s="33">
        <v>1113</v>
      </c>
      <c r="Q171" s="33">
        <v>1672</v>
      </c>
      <c r="R171" s="33">
        <v>21.9</v>
      </c>
      <c r="S171" s="34">
        <f>IF(N171=0,"",ROUND(100*(G171+'Assumptions'!$B$3*AB171+'Assumptions'!$B$4*AC171)/N171,1))</f>
        <v>31.9</v>
      </c>
      <c r="T171" s="33">
        <v>92.40000000000001</v>
      </c>
      <c r="U171" s="33">
        <v>61.8</v>
      </c>
      <c r="V171" s="35">
        <f>IF(O171=0,"",ROUND(100*(H171+I171+'Assumptions'!$B$5*AB171+'Assumptions'!$B$7*AC171)/O171,1))</f>
        <v>114.5</v>
      </c>
      <c r="W171" s="34">
        <v>12</v>
      </c>
      <c r="X171" s="33">
        <v>5.1</v>
      </c>
      <c r="Y171" s="36">
        <v>31</v>
      </c>
      <c r="Z171" s="36">
        <f>IF(AD171=0,"",ROUND(100*L171/AD171,1))</f>
        <v>2</v>
      </c>
      <c r="AA171" s="36">
        <v>92.40000000000001</v>
      </c>
      <c r="AB171" s="37">
        <v>2</v>
      </c>
      <c r="AC171" s="37">
        <f>K171/'Assumptions'!$B$6</f>
        <v>9</v>
      </c>
      <c r="AD171" s="37">
        <v>693</v>
      </c>
    </row>
    <row r="172" ht="20.05" customHeight="1">
      <c r="A172" s="38">
        <v>85</v>
      </c>
      <c r="B172" t="s" s="14">
        <v>97</v>
      </c>
      <c r="C172" s="15"/>
      <c r="D172" s="16">
        <v>2020</v>
      </c>
      <c r="E172" t="s" s="14">
        <v>33</v>
      </c>
      <c r="F172" s="16">
        <v>13</v>
      </c>
      <c r="G172" s="16">
        <v>80</v>
      </c>
      <c r="H172" s="16">
        <v>162</v>
      </c>
      <c r="I172" s="16">
        <v>106</v>
      </c>
      <c r="J172" s="16">
        <v>154</v>
      </c>
      <c r="K172" s="16">
        <v>88</v>
      </c>
      <c r="L172" s="16">
        <v>14</v>
      </c>
      <c r="M172" s="16">
        <v>604</v>
      </c>
      <c r="N172" s="16">
        <v>283</v>
      </c>
      <c r="O172" s="16">
        <v>233</v>
      </c>
      <c r="P172" s="16">
        <v>1098</v>
      </c>
      <c r="Q172" s="16">
        <v>1614</v>
      </c>
      <c r="R172" s="16">
        <v>28.3</v>
      </c>
      <c r="S172" s="17">
        <f>IF(N172=0,"",ROUND(100*(G172+'Assumptions'!$B$3*AB172+'Assumptions'!$B$4*AC172)/N172,1))</f>
        <v>41.3</v>
      </c>
      <c r="T172" s="16">
        <v>115</v>
      </c>
      <c r="U172" s="16">
        <v>69.5</v>
      </c>
      <c r="V172" s="18">
        <f>IF(O172=0,"",ROUND(100*(H172+I172+'Assumptions'!$B$5*AB172+'Assumptions'!$B$7*AC172)/O172,1))</f>
        <v>142.9</v>
      </c>
      <c r="W172" s="17">
        <v>14</v>
      </c>
      <c r="X172" s="16">
        <v>6.3</v>
      </c>
      <c r="Y172" s="19">
        <v>37.4</v>
      </c>
      <c r="Z172" s="19">
        <f>IF(AD172=0,"",ROUND(100*L172/AD172,1))</f>
        <v>2.2</v>
      </c>
      <c r="AA172" s="19">
        <v>115</v>
      </c>
      <c r="AB172" s="20">
        <v>2</v>
      </c>
      <c r="AC172" s="20">
        <f>K172/'Assumptions'!$B$6</f>
        <v>11</v>
      </c>
      <c r="AD172" s="20">
        <v>646</v>
      </c>
    </row>
    <row r="173" ht="20.05" customHeight="1">
      <c r="A173" s="39">
        <v>85</v>
      </c>
      <c r="B173" t="s" s="23">
        <v>97</v>
      </c>
      <c r="C173" s="24"/>
      <c r="D173" s="25">
        <v>2026</v>
      </c>
      <c r="E173" t="s" s="23">
        <v>33</v>
      </c>
      <c r="F173" s="25">
        <v>11</v>
      </c>
      <c r="G173" s="25">
        <v>20</v>
      </c>
      <c r="H173" s="25">
        <v>60</v>
      </c>
      <c r="I173" s="25">
        <v>96</v>
      </c>
      <c r="J173" s="25">
        <v>85</v>
      </c>
      <c r="K173" s="25">
        <v>64</v>
      </c>
      <c r="L173" s="25">
        <v>22</v>
      </c>
      <c r="M173" s="25">
        <v>347</v>
      </c>
      <c r="N173" s="25">
        <v>242</v>
      </c>
      <c r="O173" s="25">
        <v>189</v>
      </c>
      <c r="P173" s="25">
        <v>863</v>
      </c>
      <c r="Q173" s="25">
        <v>1294</v>
      </c>
      <c r="R173" s="25">
        <v>8.300000000000001</v>
      </c>
      <c r="S173" s="26">
        <f>IF(N173=0,"",ROUND(100*(G173+'Assumptions'!$B$3*AB173+'Assumptions'!$B$4*AC173)/N173,1))</f>
        <v>20.7</v>
      </c>
      <c r="T173" s="25">
        <v>82.5</v>
      </c>
      <c r="U173" s="25">
        <v>31.7</v>
      </c>
      <c r="V173" s="27">
        <f>IF(O173=0,"",ROUND(100*(H173+I173+'Assumptions'!$B$5*AB173+'Assumptions'!$B$7*AC173)/O173,1))</f>
        <v>111.6</v>
      </c>
      <c r="W173" s="26">
        <v>9.800000000000001</v>
      </c>
      <c r="X173" s="25">
        <v>6.6</v>
      </c>
      <c r="Y173" s="28">
        <v>26.8</v>
      </c>
      <c r="Z173" s="28">
        <f>IF(AD173=0,"",ROUND(100*L173/AD173,1))</f>
        <v>4.1</v>
      </c>
      <c r="AA173" s="28">
        <v>82.5</v>
      </c>
      <c r="AB173" s="29">
        <v>3</v>
      </c>
      <c r="AC173" s="29">
        <f>K173/'Assumptions'!$B$6</f>
        <v>8</v>
      </c>
      <c r="AD173" s="29">
        <v>531</v>
      </c>
    </row>
    <row r="174" ht="20.05" customHeight="1">
      <c r="A174" s="30">
        <v>87</v>
      </c>
      <c r="B174" t="s" s="31">
        <v>98</v>
      </c>
      <c r="C174" s="32"/>
      <c r="D174" s="33">
        <v>2018</v>
      </c>
      <c r="E174" t="s" s="31">
        <v>33</v>
      </c>
      <c r="F174" s="33">
        <v>2</v>
      </c>
      <c r="G174" s="33">
        <v>0</v>
      </c>
      <c r="H174" s="33">
        <v>8</v>
      </c>
      <c r="I174" s="33">
        <v>10</v>
      </c>
      <c r="J174" s="33">
        <v>20</v>
      </c>
      <c r="K174" s="33">
        <v>16</v>
      </c>
      <c r="L174" s="33">
        <v>0</v>
      </c>
      <c r="M174" s="33">
        <v>54</v>
      </c>
      <c r="N174" s="33">
        <v>82</v>
      </c>
      <c r="O174" s="33">
        <v>41</v>
      </c>
      <c r="P174" s="33">
        <v>192</v>
      </c>
      <c r="Q174" s="33">
        <v>315</v>
      </c>
      <c r="R174" s="33">
        <v>0</v>
      </c>
      <c r="S174" s="34">
        <f>IF(N174=0,"",ROUND(100*(G174+'Assumptions'!$B$3*AB174+'Assumptions'!$B$4*AC174)/N174,1))</f>
        <v>7.3</v>
      </c>
      <c r="T174" s="33">
        <v>43.9</v>
      </c>
      <c r="U174" s="33">
        <v>19.5</v>
      </c>
      <c r="V174" s="35">
        <f>IF(O174=0,"",ROUND(100*(H174+I174+'Assumptions'!$B$5*AB174+'Assumptions'!$B$7*AC174)/O174,1))</f>
        <v>68.3</v>
      </c>
      <c r="W174" s="34">
        <v>10.4</v>
      </c>
      <c r="X174" s="33">
        <v>5.1</v>
      </c>
      <c r="Y174" s="36">
        <v>17.1</v>
      </c>
      <c r="Z174" s="36">
        <f>IF(AD174=0,"",ROUND(100*L174/AD174,1))</f>
        <v>0</v>
      </c>
      <c r="AA174" s="36">
        <v>43.9</v>
      </c>
      <c r="AB174" s="37">
        <v>0</v>
      </c>
      <c r="AC174" s="37">
        <f>K174/'Assumptions'!$B$6</f>
        <v>2</v>
      </c>
      <c r="AD174" s="37">
        <v>151</v>
      </c>
    </row>
    <row r="175" ht="20.05" customHeight="1">
      <c r="A175" s="38">
        <v>87</v>
      </c>
      <c r="B175" t="s" s="14">
        <v>98</v>
      </c>
      <c r="C175" s="15"/>
      <c r="D175" s="16">
        <v>2020</v>
      </c>
      <c r="E175" t="s" s="14">
        <v>33</v>
      </c>
      <c r="F175" s="16">
        <v>2</v>
      </c>
      <c r="G175" s="16">
        <v>0</v>
      </c>
      <c r="H175" s="16">
        <v>8</v>
      </c>
      <c r="I175" s="16">
        <v>10</v>
      </c>
      <c r="J175" s="16">
        <v>20</v>
      </c>
      <c r="K175" s="16">
        <v>16</v>
      </c>
      <c r="L175" s="16">
        <v>0</v>
      </c>
      <c r="M175" s="16">
        <v>54</v>
      </c>
      <c r="N175" s="16">
        <v>62</v>
      </c>
      <c r="O175" s="16">
        <v>36</v>
      </c>
      <c r="P175" s="16">
        <v>209</v>
      </c>
      <c r="Q175" s="16">
        <v>307</v>
      </c>
      <c r="R175" s="16">
        <v>0</v>
      </c>
      <c r="S175" s="17">
        <f>IF(N175=0,"",ROUND(100*(G175+'Assumptions'!$B$3*AB175+'Assumptions'!$B$4*AC175)/N175,1))</f>
        <v>9.699999999999999</v>
      </c>
      <c r="T175" s="16">
        <v>50</v>
      </c>
      <c r="U175" s="16">
        <v>22.2</v>
      </c>
      <c r="V175" s="18">
        <f>IF(O175=0,"",ROUND(100*(H175+I175+'Assumptions'!$B$5*AB175+'Assumptions'!$B$7*AC175)/O175,1))</f>
        <v>77.8</v>
      </c>
      <c r="W175" s="17">
        <v>9.6</v>
      </c>
      <c r="X175" s="16">
        <v>5.2</v>
      </c>
      <c r="Y175" s="19">
        <v>17.6</v>
      </c>
      <c r="Z175" s="19">
        <f>IF(AD175=0,"",ROUND(100*L175/AD175,1))</f>
        <v>0</v>
      </c>
      <c r="AA175" s="19">
        <v>50</v>
      </c>
      <c r="AB175" s="20">
        <v>0</v>
      </c>
      <c r="AC175" s="20">
        <f>K175/'Assumptions'!$B$6</f>
        <v>2</v>
      </c>
      <c r="AD175" s="20">
        <v>124</v>
      </c>
    </row>
    <row r="176" ht="20.05" customHeight="1">
      <c r="A176" s="39">
        <v>87</v>
      </c>
      <c r="B176" t="s" s="23">
        <v>98</v>
      </c>
      <c r="C176" s="24"/>
      <c r="D176" s="25">
        <v>2026</v>
      </c>
      <c r="E176" t="s" s="23">
        <v>33</v>
      </c>
      <c r="F176" s="25">
        <v>2</v>
      </c>
      <c r="G176" s="25">
        <v>0</v>
      </c>
      <c r="H176" s="25">
        <v>8</v>
      </c>
      <c r="I176" s="25">
        <v>10</v>
      </c>
      <c r="J176" s="25">
        <v>20</v>
      </c>
      <c r="K176" s="25">
        <v>24</v>
      </c>
      <c r="L176" s="25">
        <v>0</v>
      </c>
      <c r="M176" s="25">
        <v>62</v>
      </c>
      <c r="N176" s="25">
        <v>65</v>
      </c>
      <c r="O176" s="25">
        <v>38</v>
      </c>
      <c r="P176" s="25">
        <v>142</v>
      </c>
      <c r="Q176" s="25">
        <v>245</v>
      </c>
      <c r="R176" s="25">
        <v>0</v>
      </c>
      <c r="S176" s="26">
        <f>IF(N176=0,"",ROUND(100*(G176+'Assumptions'!$B$3*AB176+'Assumptions'!$B$4*AC176)/N176,1))</f>
        <v>13.8</v>
      </c>
      <c r="T176" s="25">
        <v>47.4</v>
      </c>
      <c r="U176" s="25">
        <v>21.1</v>
      </c>
      <c r="V176" s="27">
        <f>IF(O176=0,"",ROUND(100*(H176+I176+'Assumptions'!$B$5*AB176+'Assumptions'!$B$7*AC176)/O176,1))</f>
        <v>86.8</v>
      </c>
      <c r="W176" s="26">
        <v>14.1</v>
      </c>
      <c r="X176" s="25">
        <v>9.800000000000001</v>
      </c>
      <c r="Y176" s="28">
        <v>25.3</v>
      </c>
      <c r="Z176" s="28">
        <f>IF(AD176=0,"",ROUND(100*L176/AD176,1))</f>
        <v>0</v>
      </c>
      <c r="AA176" s="28">
        <v>47.4</v>
      </c>
      <c r="AB176" s="29">
        <v>0</v>
      </c>
      <c r="AC176" s="29">
        <f>K176/'Assumptions'!$B$6</f>
        <v>3</v>
      </c>
      <c r="AD176" s="29">
        <v>128</v>
      </c>
    </row>
    <row r="177" ht="20.05" customHeight="1">
      <c r="A177" s="30">
        <v>91</v>
      </c>
      <c r="B177" t="s" s="31">
        <v>99</v>
      </c>
      <c r="C177" s="32"/>
      <c r="D177" s="33">
        <v>2018</v>
      </c>
      <c r="E177" t="s" s="31">
        <v>33</v>
      </c>
      <c r="F177" s="33">
        <v>16</v>
      </c>
      <c r="G177" s="33">
        <v>60</v>
      </c>
      <c r="H177" s="33">
        <v>111</v>
      </c>
      <c r="I177" s="33">
        <v>80</v>
      </c>
      <c r="J177" s="33">
        <v>72</v>
      </c>
      <c r="K177" s="33">
        <v>72</v>
      </c>
      <c r="L177" s="33">
        <v>29</v>
      </c>
      <c r="M177" s="33">
        <v>424</v>
      </c>
      <c r="N177" s="33">
        <v>814</v>
      </c>
      <c r="O177" s="33">
        <v>542</v>
      </c>
      <c r="P177" s="33">
        <v>2350</v>
      </c>
      <c r="Q177" s="33">
        <v>3706</v>
      </c>
      <c r="R177" s="33">
        <v>7.4</v>
      </c>
      <c r="S177" s="34">
        <f>IF(N177=0,"",ROUND(100*(G177+'Assumptions'!$B$3*AB177+'Assumptions'!$B$4*AC177)/N177,1))</f>
        <v>11.7</v>
      </c>
      <c r="T177" s="33">
        <v>35.2</v>
      </c>
      <c r="U177" s="33">
        <v>20.5</v>
      </c>
      <c r="V177" s="35">
        <f>IF(O177=0,"",ROUND(100*(H177+I177+'Assumptions'!$B$5*AB177+'Assumptions'!$B$7*AC177)/O177,1))</f>
        <v>47.2</v>
      </c>
      <c r="W177" s="34">
        <v>3.1</v>
      </c>
      <c r="X177" s="33">
        <v>2.7</v>
      </c>
      <c r="Y177" s="36">
        <v>11.4</v>
      </c>
      <c r="Z177" s="36">
        <f>IF(AD177=0,"",ROUND(100*L177/AD177,1))</f>
        <v>1.8</v>
      </c>
      <c r="AA177" s="36">
        <v>35.2</v>
      </c>
      <c r="AB177" s="37">
        <v>4</v>
      </c>
      <c r="AC177" s="37">
        <f>K177/'Assumptions'!$B$6</f>
        <v>9</v>
      </c>
      <c r="AD177" s="37">
        <v>1631</v>
      </c>
    </row>
    <row r="178" ht="20.05" customHeight="1">
      <c r="A178" s="38">
        <v>91</v>
      </c>
      <c r="B178" t="s" s="14">
        <v>99</v>
      </c>
      <c r="C178" s="15"/>
      <c r="D178" s="16">
        <v>2020</v>
      </c>
      <c r="E178" t="s" s="14">
        <v>33</v>
      </c>
      <c r="F178" s="16">
        <v>16</v>
      </c>
      <c r="G178" s="16">
        <v>56</v>
      </c>
      <c r="H178" s="16">
        <v>155</v>
      </c>
      <c r="I178" s="16">
        <v>60</v>
      </c>
      <c r="J178" s="16">
        <v>70</v>
      </c>
      <c r="K178" s="16">
        <v>72</v>
      </c>
      <c r="L178" s="16">
        <v>28</v>
      </c>
      <c r="M178" s="16">
        <v>441</v>
      </c>
      <c r="N178" s="16">
        <v>760</v>
      </c>
      <c r="O178" s="16">
        <v>541</v>
      </c>
      <c r="P178" s="16">
        <v>2304</v>
      </c>
      <c r="Q178" s="16">
        <v>3605</v>
      </c>
      <c r="R178" s="16">
        <v>7.4</v>
      </c>
      <c r="S178" s="17">
        <f>IF(N178=0,"",ROUND(100*(G178+'Assumptions'!$B$3*AB178+'Assumptions'!$B$4*AC178)/N178,1))</f>
        <v>12</v>
      </c>
      <c r="T178" s="16">
        <v>39.7</v>
      </c>
      <c r="U178" s="16">
        <v>28.7</v>
      </c>
      <c r="V178" s="18">
        <f>IF(O178=0,"",ROUND(100*(H178+I178+'Assumptions'!$B$5*AB178+'Assumptions'!$B$7*AC178)/O178,1))</f>
        <v>51.8</v>
      </c>
      <c r="W178" s="17">
        <v>3</v>
      </c>
      <c r="X178" s="16">
        <v>2.8</v>
      </c>
      <c r="Y178" s="19">
        <v>12.2</v>
      </c>
      <c r="Z178" s="19">
        <f>IF(AD178=0,"",ROUND(100*L178/AD178,1))</f>
        <v>1.8</v>
      </c>
      <c r="AA178" s="19">
        <v>39.7</v>
      </c>
      <c r="AB178" s="20">
        <v>4</v>
      </c>
      <c r="AC178" s="20">
        <f>K178/'Assumptions'!$B$6</f>
        <v>9</v>
      </c>
      <c r="AD178" s="20">
        <v>1567</v>
      </c>
    </row>
    <row r="179" ht="20.05" customHeight="1">
      <c r="A179" s="39">
        <v>91</v>
      </c>
      <c r="B179" t="s" s="23">
        <v>99</v>
      </c>
      <c r="C179" s="24"/>
      <c r="D179" s="25">
        <v>2026</v>
      </c>
      <c r="E179" t="s" s="23">
        <v>33</v>
      </c>
      <c r="F179" s="25">
        <v>17</v>
      </c>
      <c r="G179" s="25">
        <v>52</v>
      </c>
      <c r="H179" s="25">
        <v>114</v>
      </c>
      <c r="I179" s="25">
        <v>60</v>
      </c>
      <c r="J179" s="25">
        <v>142</v>
      </c>
      <c r="K179" s="25">
        <v>40</v>
      </c>
      <c r="L179" s="25">
        <v>21</v>
      </c>
      <c r="M179" s="25">
        <v>429</v>
      </c>
      <c r="N179" s="25">
        <v>693</v>
      </c>
      <c r="O179" s="25">
        <v>439</v>
      </c>
      <c r="P179" s="25">
        <v>2076</v>
      </c>
      <c r="Q179" s="25">
        <v>3208</v>
      </c>
      <c r="R179" s="25">
        <v>7.5</v>
      </c>
      <c r="S179" s="26">
        <f>IF(N179=0,"",ROUND(100*(G179+'Assumptions'!$B$3*AB179+'Assumptions'!$B$4*AC179)/N179,1))</f>
        <v>10.5</v>
      </c>
      <c r="T179" s="25">
        <v>39.6</v>
      </c>
      <c r="U179" s="25">
        <v>26</v>
      </c>
      <c r="V179" s="27">
        <f>IF(O179=0,"",ROUND(100*(H179+I179+'Assumptions'!$B$5*AB179+'Assumptions'!$B$7*AC179)/O179,1))</f>
        <v>48.7</v>
      </c>
      <c r="W179" s="26">
        <v>6.8</v>
      </c>
      <c r="X179" s="25">
        <v>1.9</v>
      </c>
      <c r="Y179" s="28">
        <v>13.4</v>
      </c>
      <c r="Z179" s="28">
        <f>IF(AD179=0,"",ROUND(100*L179/AD179,1))</f>
        <v>1.6</v>
      </c>
      <c r="AA179" s="28">
        <v>39.6</v>
      </c>
      <c r="AB179" s="29">
        <v>3</v>
      </c>
      <c r="AC179" s="29">
        <f>K179/'Assumptions'!$B$6</f>
        <v>5</v>
      </c>
      <c r="AD179" s="29">
        <v>1346</v>
      </c>
    </row>
    <row r="180" ht="20.05" customHeight="1">
      <c r="A180" s="30">
        <v>92</v>
      </c>
      <c r="B180" t="s" s="31">
        <v>100</v>
      </c>
      <c r="C180" s="32"/>
      <c r="D180" s="33">
        <v>2018</v>
      </c>
      <c r="E180" t="s" s="31">
        <v>33</v>
      </c>
      <c r="F180" s="33">
        <v>1</v>
      </c>
      <c r="G180" s="33">
        <v>4</v>
      </c>
      <c r="H180" s="33">
        <v>0</v>
      </c>
      <c r="I180" s="33">
        <v>20</v>
      </c>
      <c r="J180" s="33">
        <v>20</v>
      </c>
      <c r="K180" s="33">
        <v>8</v>
      </c>
      <c r="L180" s="33">
        <v>0</v>
      </c>
      <c r="M180" s="33">
        <v>52</v>
      </c>
      <c r="N180" s="33">
        <v>69</v>
      </c>
      <c r="O180" s="33">
        <v>48</v>
      </c>
      <c r="P180" s="33">
        <v>212</v>
      </c>
      <c r="Q180" s="33">
        <v>329</v>
      </c>
      <c r="R180" s="33">
        <v>5.8</v>
      </c>
      <c r="S180" s="34">
        <f>IF(N180=0,"",ROUND(100*(G180+'Assumptions'!$B$3*AB180+'Assumptions'!$B$4*AC180)/N180,1))</f>
        <v>10.1</v>
      </c>
      <c r="T180" s="33">
        <v>41.7</v>
      </c>
      <c r="U180" s="33">
        <v>0</v>
      </c>
      <c r="V180" s="35">
        <f>IF(O180=0,"",ROUND(100*(H180+I180+'Assumptions'!$B$5*AB180+'Assumptions'!$B$7*AC180)/O180,1))</f>
        <v>52.1</v>
      </c>
      <c r="W180" s="34">
        <v>9.4</v>
      </c>
      <c r="X180" s="33">
        <v>2.4</v>
      </c>
      <c r="Y180" s="36">
        <v>15.8</v>
      </c>
      <c r="Z180" s="36">
        <f>IF(AD180=0,"",ROUND(100*L180/AD180,1))</f>
        <v>0</v>
      </c>
      <c r="AA180" s="36">
        <v>41.7</v>
      </c>
      <c r="AB180" s="37">
        <v>0</v>
      </c>
      <c r="AC180" s="37">
        <f>K180/'Assumptions'!$B$6</f>
        <v>1</v>
      </c>
      <c r="AD180" s="37">
        <v>137</v>
      </c>
    </row>
    <row r="181" ht="20.05" customHeight="1">
      <c r="A181" s="38">
        <v>92</v>
      </c>
      <c r="B181" t="s" s="14">
        <v>100</v>
      </c>
      <c r="C181" s="15"/>
      <c r="D181" s="16">
        <v>2020</v>
      </c>
      <c r="E181" t="s" s="14">
        <v>33</v>
      </c>
      <c r="F181" s="16">
        <v>1</v>
      </c>
      <c r="G181" s="16">
        <v>4</v>
      </c>
      <c r="H181" s="16">
        <v>0</v>
      </c>
      <c r="I181" s="16">
        <v>20</v>
      </c>
      <c r="J181" s="16">
        <v>20</v>
      </c>
      <c r="K181" s="16">
        <v>8</v>
      </c>
      <c r="L181" s="16">
        <v>0</v>
      </c>
      <c r="M181" s="16">
        <v>52</v>
      </c>
      <c r="N181" s="16">
        <v>71</v>
      </c>
      <c r="O181" s="16">
        <v>48</v>
      </c>
      <c r="P181" s="16">
        <v>217</v>
      </c>
      <c r="Q181" s="16">
        <v>336</v>
      </c>
      <c r="R181" s="16">
        <v>5.6</v>
      </c>
      <c r="S181" s="17">
        <f>IF(N181=0,"",ROUND(100*(G181+'Assumptions'!$B$3*AB181+'Assumptions'!$B$4*AC181)/N181,1))</f>
        <v>9.9</v>
      </c>
      <c r="T181" s="16">
        <v>41.7</v>
      </c>
      <c r="U181" s="16">
        <v>0</v>
      </c>
      <c r="V181" s="18">
        <f>IF(O181=0,"",ROUND(100*(H181+I181+'Assumptions'!$B$5*AB181+'Assumptions'!$B$7*AC181)/O181,1))</f>
        <v>52.1</v>
      </c>
      <c r="W181" s="17">
        <v>9.199999999999999</v>
      </c>
      <c r="X181" s="16">
        <v>2.4</v>
      </c>
      <c r="Y181" s="19">
        <v>15.5</v>
      </c>
      <c r="Z181" s="19">
        <f>IF(AD181=0,"",ROUND(100*L181/AD181,1))</f>
        <v>0</v>
      </c>
      <c r="AA181" s="19">
        <v>41.7</v>
      </c>
      <c r="AB181" s="20">
        <v>0</v>
      </c>
      <c r="AC181" s="20">
        <f>K181/'Assumptions'!$B$6</f>
        <v>1</v>
      </c>
      <c r="AD181" s="20">
        <v>145</v>
      </c>
    </row>
    <row r="182" ht="20.05" customHeight="1">
      <c r="A182" s="38">
        <v>92</v>
      </c>
      <c r="B182" t="s" s="14">
        <v>100</v>
      </c>
      <c r="C182" s="15"/>
      <c r="D182" s="16">
        <v>2026</v>
      </c>
      <c r="E182" t="s" s="14">
        <v>101</v>
      </c>
      <c r="F182" s="15"/>
      <c r="G182" s="15"/>
      <c r="H182" s="15"/>
      <c r="I182" s="15"/>
      <c r="J182" s="15"/>
      <c r="K182" s="15"/>
      <c r="L182" s="15"/>
      <c r="M182" s="15"/>
      <c r="N182" s="16">
        <v>37</v>
      </c>
      <c r="O182" s="16">
        <v>30</v>
      </c>
      <c r="P182" s="16">
        <v>157</v>
      </c>
      <c r="Q182" s="16">
        <v>224</v>
      </c>
      <c r="R182" s="15"/>
      <c r="S182" s="15"/>
      <c r="T182" s="15"/>
      <c r="U182" s="15"/>
      <c r="V182" s="55"/>
      <c r="W182" s="15"/>
      <c r="X182" s="15"/>
      <c r="Y182" s="55"/>
      <c r="Z182" s="55"/>
      <c r="AA182" s="55"/>
      <c r="AB182" s="15"/>
      <c r="AC182" s="55"/>
      <c r="AD182" s="20">
        <v>86</v>
      </c>
    </row>
  </sheetData>
  <mergeCells count="1">
    <mergeCell ref="A1:AA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27"/>
  <sheetViews>
    <sheetView workbookViewId="0" showGridLines="0" defaultGridColor="1"/>
  </sheetViews>
  <sheetFormatPr defaultColWidth="8.83333" defaultRowHeight="15" customHeight="1" outlineLevelRow="0" outlineLevelCol="0"/>
  <cols>
    <col min="1" max="1" width="62" style="56" customWidth="1"/>
    <col min="2" max="2" width="104" style="56" customWidth="1"/>
    <col min="3" max="5" width="8.85156" style="56" customWidth="1"/>
    <col min="6" max="16384" width="8.85156" style="56" customWidth="1"/>
  </cols>
  <sheetData>
    <row r="1" ht="18.6" customHeight="1">
      <c r="A1" t="s" s="57">
        <v>102</v>
      </c>
      <c r="B1" s="58"/>
      <c r="C1" s="59"/>
      <c r="D1" s="59"/>
      <c r="E1" s="59"/>
    </row>
    <row r="2" ht="14.7" customHeight="1">
      <c r="A2" s="58"/>
      <c r="B2" s="60"/>
      <c r="C2" s="59"/>
      <c r="D2" s="59"/>
      <c r="E2" s="59"/>
    </row>
    <row r="3" ht="14.7" customHeight="1">
      <c r="A3" t="s" s="61">
        <v>103</v>
      </c>
      <c r="B3" s="62">
        <v>2</v>
      </c>
      <c r="C3" s="63"/>
      <c r="D3" s="59"/>
      <c r="E3" s="59"/>
    </row>
    <row r="4" ht="14.7" customHeight="1">
      <c r="A4" t="s" s="61">
        <v>104</v>
      </c>
      <c r="B4" s="62">
        <v>3</v>
      </c>
      <c r="C4" s="63"/>
      <c r="D4" s="59"/>
      <c r="E4" s="59"/>
    </row>
    <row r="5" ht="14.7" customHeight="1">
      <c r="A5" t="s" s="61">
        <v>105</v>
      </c>
      <c r="B5" s="62">
        <v>5</v>
      </c>
      <c r="C5" s="63"/>
      <c r="D5" s="59"/>
      <c r="E5" s="59"/>
    </row>
    <row r="6" ht="14.7" customHeight="1">
      <c r="A6" t="s" s="61">
        <v>106</v>
      </c>
      <c r="B6" s="62">
        <v>8</v>
      </c>
      <c r="C6" s="63"/>
      <c r="D6" s="59"/>
      <c r="E6" s="59"/>
    </row>
    <row r="7" ht="14.7" customHeight="1">
      <c r="A7" t="s" s="61">
        <v>107</v>
      </c>
      <c r="B7" s="62">
        <v>5</v>
      </c>
      <c r="C7" s="63"/>
      <c r="D7" s="59"/>
      <c r="E7" s="59"/>
    </row>
    <row r="8" ht="14.7" customHeight="1">
      <c r="A8" s="58"/>
      <c r="B8" s="64"/>
      <c r="C8" s="59"/>
      <c r="D8" s="59"/>
      <c r="E8" s="59"/>
    </row>
    <row r="9" ht="14.7" customHeight="1">
      <c r="A9" t="s" s="65">
        <v>108</v>
      </c>
      <c r="B9" s="58"/>
      <c r="C9" s="59"/>
      <c r="D9" s="59"/>
      <c r="E9" s="59"/>
    </row>
    <row r="10" ht="14.7" customHeight="1">
      <c r="A10" s="58"/>
      <c r="B10" s="58"/>
      <c r="C10" s="59"/>
      <c r="D10" s="59"/>
      <c r="E10" s="59"/>
    </row>
    <row r="11" ht="14.7" customHeight="1">
      <c r="A11" t="s" s="66">
        <v>109</v>
      </c>
      <c r="B11" s="58"/>
      <c r="C11" s="59"/>
      <c r="D11" s="59"/>
      <c r="E11" s="59"/>
    </row>
    <row r="12" ht="50.7" customHeight="1">
      <c r="A12" s="58"/>
      <c r="B12" t="s" s="65">
        <v>110</v>
      </c>
      <c r="C12" s="59"/>
      <c r="D12" s="59"/>
      <c r="E12" s="59"/>
    </row>
    <row r="13" ht="14.7" customHeight="1">
      <c r="A13" s="58"/>
      <c r="B13" s="58"/>
      <c r="C13" s="59"/>
      <c r="D13" s="59"/>
      <c r="E13" s="59"/>
    </row>
    <row r="14" ht="14.7" customHeight="1">
      <c r="A14" t="s" s="66">
        <v>111</v>
      </c>
      <c r="B14" s="58"/>
      <c r="C14" s="59"/>
      <c r="D14" s="59"/>
      <c r="E14" s="59"/>
    </row>
    <row r="15" ht="62.7" customHeight="1">
      <c r="A15" s="58"/>
      <c r="B15" t="s" s="65">
        <v>112</v>
      </c>
      <c r="C15" s="59"/>
      <c r="D15" s="59"/>
      <c r="E15" s="59"/>
    </row>
    <row r="16" ht="50.7" customHeight="1">
      <c r="A16" s="58"/>
      <c r="B16" t="s" s="65">
        <v>113</v>
      </c>
      <c r="C16" s="59"/>
      <c r="D16" s="59"/>
      <c r="E16" s="59"/>
    </row>
    <row r="17" ht="14.7" customHeight="1">
      <c r="A17" s="58"/>
      <c r="B17" s="58"/>
      <c r="C17" s="59"/>
      <c r="D17" s="59"/>
      <c r="E17" s="59"/>
    </row>
    <row r="18" ht="14.7" customHeight="1">
      <c r="A18" t="s" s="65">
        <v>114</v>
      </c>
      <c r="B18" s="58"/>
      <c r="C18" s="59"/>
      <c r="D18" s="59"/>
      <c r="E18" s="59"/>
    </row>
    <row r="19" ht="26.7" customHeight="1">
      <c r="A19" t="s" s="66">
        <v>115</v>
      </c>
      <c r="B19" t="s" s="65">
        <v>116</v>
      </c>
      <c r="C19" s="59"/>
      <c r="D19" s="59"/>
      <c r="E19" s="59"/>
    </row>
    <row r="20" ht="26.7" customHeight="1">
      <c r="A20" t="s" s="65">
        <v>117</v>
      </c>
      <c r="B20" t="s" s="65">
        <v>118</v>
      </c>
      <c r="C20" s="59"/>
      <c r="D20" s="59"/>
      <c r="E20" s="59"/>
    </row>
    <row r="21" ht="14.7" customHeight="1">
      <c r="A21" t="s" s="65">
        <v>119</v>
      </c>
      <c r="B21" t="s" s="65">
        <v>120</v>
      </c>
      <c r="C21" s="59"/>
      <c r="D21" s="59"/>
      <c r="E21" s="59"/>
    </row>
    <row r="22" ht="14.7" customHeight="1">
      <c r="A22" s="58"/>
      <c r="B22" s="58"/>
      <c r="C22" s="59"/>
      <c r="D22" s="59"/>
      <c r="E22" s="59"/>
    </row>
    <row r="23" ht="14.7" customHeight="1">
      <c r="A23" s="58"/>
      <c r="B23" s="58"/>
      <c r="C23" s="59"/>
      <c r="D23" s="59"/>
      <c r="E23" s="59"/>
    </row>
    <row r="24" ht="14.7" customHeight="1">
      <c r="A24" s="58"/>
      <c r="B24" s="58"/>
      <c r="C24" s="59"/>
      <c r="D24" s="59"/>
      <c r="E24" s="59"/>
    </row>
    <row r="25" ht="14.7" customHeight="1">
      <c r="A25" s="67"/>
      <c r="B25" s="58"/>
      <c r="C25" s="59"/>
      <c r="D25" s="59"/>
      <c r="E25" s="59"/>
    </row>
    <row r="26" ht="14.7" customHeight="1">
      <c r="A26" s="58"/>
      <c r="B26" s="58"/>
      <c r="C26" s="59"/>
      <c r="D26" s="59"/>
      <c r="E26" s="59"/>
    </row>
    <row r="27" ht="14.7" customHeight="1">
      <c r="A27" s="58"/>
      <c r="B27" s="58"/>
      <c r="C27" s="59"/>
      <c r="D27" s="59"/>
      <c r="E27" s="59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